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talija\Desktop\ZAVRŠNI 2023\KONSOLIDACIJ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E306" i="9" s="1"/>
  <c r="G306" i="9"/>
  <c r="F306" i="9"/>
  <c r="B306" i="9"/>
  <c r="H305" i="9"/>
  <c r="G305" i="9"/>
  <c r="F305" i="9"/>
  <c r="E305" i="9"/>
  <c r="B305" i="9" s="1"/>
  <c r="H304" i="9"/>
  <c r="E304" i="9" s="1"/>
  <c r="G304" i="9"/>
  <c r="F304" i="9"/>
  <c r="B304" i="9"/>
  <c r="H303" i="9"/>
  <c r="G303" i="9"/>
  <c r="F303" i="9"/>
  <c r="E303" i="9"/>
  <c r="B303" i="9" s="1"/>
  <c r="H302" i="9"/>
  <c r="E302" i="9" s="1"/>
  <c r="B302" i="9" s="1"/>
  <c r="G302" i="9"/>
  <c r="F302" i="9"/>
  <c r="H301" i="9"/>
  <c r="G301" i="9"/>
  <c r="F301" i="9"/>
  <c r="E301" i="9"/>
  <c r="B301" i="9" s="1"/>
  <c r="H300" i="9"/>
  <c r="E300" i="9" s="1"/>
  <c r="B300" i="9" s="1"/>
  <c r="G300" i="9"/>
  <c r="F300" i="9"/>
  <c r="H299" i="9"/>
  <c r="E299" i="9" s="1"/>
  <c r="B299" i="9" s="1"/>
  <c r="G299" i="9"/>
  <c r="F299" i="9"/>
  <c r="H298" i="9"/>
  <c r="E298" i="9" s="1"/>
  <c r="G298" i="9"/>
  <c r="F298" i="9"/>
  <c r="B298" i="9"/>
  <c r="H297" i="9"/>
  <c r="E297" i="9" s="1"/>
  <c r="B297" i="9" s="1"/>
  <c r="G297" i="9"/>
  <c r="F297" i="9"/>
  <c r="H296" i="9"/>
  <c r="E296" i="9" s="1"/>
  <c r="G296" i="9"/>
  <c r="F296" i="9"/>
  <c r="B296" i="9"/>
  <c r="H295" i="9"/>
  <c r="E295" i="9" s="1"/>
  <c r="B295" i="9" s="1"/>
  <c r="G295" i="9"/>
  <c r="F295" i="9"/>
  <c r="H294" i="9"/>
  <c r="E294" i="9" s="1"/>
  <c r="G294" i="9"/>
  <c r="F294" i="9"/>
  <c r="B294" i="9"/>
  <c r="H293" i="9"/>
  <c r="E293" i="9" s="1"/>
  <c r="B293" i="9" s="1"/>
  <c r="G293" i="9"/>
  <c r="F293" i="9"/>
  <c r="H292" i="9"/>
  <c r="E292" i="9" s="1"/>
  <c r="B292" i="9" s="1"/>
  <c r="G292" i="9"/>
  <c r="F292" i="9"/>
  <c r="H291" i="9"/>
  <c r="G291" i="9"/>
  <c r="F291" i="9"/>
  <c r="E291" i="9"/>
  <c r="B291" i="9" s="1"/>
  <c r="F290" i="9"/>
  <c r="F289" i="9"/>
  <c r="H288" i="9"/>
  <c r="E288" i="9" s="1"/>
  <c r="G288" i="9"/>
  <c r="F288" i="9"/>
  <c r="B288" i="9"/>
  <c r="H287" i="9"/>
  <c r="E287" i="9" s="1"/>
  <c r="B287" i="9" s="1"/>
  <c r="G287" i="9"/>
  <c r="F287" i="9"/>
  <c r="H286" i="9"/>
  <c r="E286" i="9" s="1"/>
  <c r="B286" i="9" s="1"/>
  <c r="G286" i="9"/>
  <c r="F286" i="9"/>
  <c r="H285" i="9"/>
  <c r="E285" i="9" s="1"/>
  <c r="B285" i="9" s="1"/>
  <c r="G285" i="9"/>
  <c r="F285" i="9"/>
  <c r="F284" i="9"/>
  <c r="H283" i="9"/>
  <c r="E283" i="9" s="1"/>
  <c r="B283" i="9" s="1"/>
  <c r="G283" i="9"/>
  <c r="F283" i="9"/>
  <c r="H282" i="9"/>
  <c r="G282" i="9"/>
  <c r="F282" i="9"/>
  <c r="E282" i="9"/>
  <c r="B282" i="9" s="1"/>
  <c r="H281" i="9"/>
  <c r="E281" i="9" s="1"/>
  <c r="B281" i="9" s="1"/>
  <c r="G281" i="9"/>
  <c r="F281" i="9"/>
  <c r="F280" i="9"/>
  <c r="F279" i="9"/>
  <c r="F277" i="9" s="1"/>
  <c r="F278" i="9"/>
  <c r="F276" i="9"/>
  <c r="L275" i="9"/>
  <c r="F275" i="9" s="1"/>
  <c r="H275" i="9"/>
  <c r="F274" i="9"/>
  <c r="I273" i="9"/>
  <c r="H273" i="9"/>
  <c r="F273" i="9"/>
  <c r="E273" i="9"/>
  <c r="B273" i="9" s="1"/>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M224" i="9"/>
  <c r="L224" i="9"/>
  <c r="F224" i="9"/>
  <c r="E224" i="9"/>
  <c r="B224" i="9"/>
  <c r="M223" i="9"/>
  <c r="L223" i="9"/>
  <c r="F223" i="9" s="1"/>
  <c r="E223" i="9"/>
  <c r="M222" i="9"/>
  <c r="L222" i="9"/>
  <c r="F222" i="9"/>
  <c r="E222" i="9"/>
  <c r="B222" i="9"/>
  <c r="M221" i="9"/>
  <c r="L221" i="9"/>
  <c r="F221" i="9" s="1"/>
  <c r="E221" i="9"/>
  <c r="M220" i="9"/>
  <c r="L220" i="9"/>
  <c r="F220" i="9"/>
  <c r="E220" i="9"/>
  <c r="B220" i="9"/>
  <c r="M219" i="9"/>
  <c r="L219" i="9"/>
  <c r="F219" i="9" s="1"/>
  <c r="E219" i="9"/>
  <c r="M218" i="9"/>
  <c r="L218" i="9"/>
  <c r="F218" i="9"/>
  <c r="E218" i="9"/>
  <c r="B218" i="9"/>
  <c r="M217" i="9"/>
  <c r="L217" i="9"/>
  <c r="F217" i="9" s="1"/>
  <c r="E217" i="9"/>
  <c r="M216" i="9"/>
  <c r="L216" i="9"/>
  <c r="F216" i="9"/>
  <c r="E216" i="9"/>
  <c r="B216" i="9"/>
  <c r="M215" i="9"/>
  <c r="L215" i="9"/>
  <c r="F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G148" i="9"/>
  <c r="F148" i="9"/>
  <c r="E148" i="9"/>
  <c r="B148" i="9"/>
  <c r="H147" i="9"/>
  <c r="G147" i="9"/>
  <c r="F147" i="9"/>
  <c r="E147" i="9"/>
  <c r="B147" i="9" s="1"/>
  <c r="H146" i="9"/>
  <c r="E146" i="9" s="1"/>
  <c r="B146" i="9" s="1"/>
  <c r="G146" i="9"/>
  <c r="F146" i="9"/>
  <c r="H145" i="9"/>
  <c r="G145" i="9"/>
  <c r="F145" i="9"/>
  <c r="E145" i="9"/>
  <c r="B145" i="9" s="1"/>
  <c r="H144" i="9"/>
  <c r="G144" i="9"/>
  <c r="F144" i="9"/>
  <c r="E144" i="9"/>
  <c r="B144" i="9"/>
  <c r="F143" i="9"/>
  <c r="H142" i="9"/>
  <c r="E142" i="9" s="1"/>
  <c r="B142" i="9" s="1"/>
  <c r="G142" i="9"/>
  <c r="F142" i="9"/>
  <c r="H141" i="9"/>
  <c r="G141" i="9"/>
  <c r="F141" i="9"/>
  <c r="E141" i="9"/>
  <c r="B141" i="9" s="1"/>
  <c r="H140" i="9"/>
  <c r="E140" i="9" s="1"/>
  <c r="B140" i="9" s="1"/>
  <c r="G140" i="9"/>
  <c r="F140" i="9"/>
  <c r="H139" i="9"/>
  <c r="G139" i="9"/>
  <c r="F139" i="9"/>
  <c r="E139" i="9"/>
  <c r="B139" i="9" s="1"/>
  <c r="H138" i="9"/>
  <c r="G138" i="9"/>
  <c r="F138" i="9"/>
  <c r="E138" i="9"/>
  <c r="B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G132" i="9"/>
  <c r="F132" i="9"/>
  <c r="E132" i="9"/>
  <c r="B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G124" i="9"/>
  <c r="F124" i="9"/>
  <c r="E124" i="9"/>
  <c r="B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G112" i="9"/>
  <c r="F112" i="9"/>
  <c r="E112" i="9"/>
  <c r="B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G98" i="9"/>
  <c r="F98" i="9"/>
  <c r="E98" i="9"/>
  <c r="B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G84" i="9"/>
  <c r="F84" i="9"/>
  <c r="E84" i="9"/>
  <c r="B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G68" i="9"/>
  <c r="F68" i="9"/>
  <c r="E68" i="9"/>
  <c r="B68" i="9" s="1"/>
  <c r="H67" i="9"/>
  <c r="G67" i="9"/>
  <c r="F67" i="9"/>
  <c r="E67" i="9"/>
  <c r="B67" i="9"/>
  <c r="H66" i="9"/>
  <c r="G66" i="9"/>
  <c r="F66" i="9"/>
  <c r="E66" i="9"/>
  <c r="B66" i="9" s="1"/>
  <c r="H65" i="9"/>
  <c r="E65" i="9" s="1"/>
  <c r="B65" i="9" s="1"/>
  <c r="G65" i="9"/>
  <c r="F65" i="9"/>
  <c r="H64" i="9"/>
  <c r="G64" i="9"/>
  <c r="F64" i="9"/>
  <c r="E64" i="9"/>
  <c r="B64" i="9" s="1"/>
  <c r="H63" i="9"/>
  <c r="G63" i="9"/>
  <c r="F63" i="9"/>
  <c r="E63" i="9"/>
  <c r="B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E37" i="9" s="1"/>
  <c r="B37" i="9" s="1"/>
  <c r="G37" i="9"/>
  <c r="F37" i="9"/>
  <c r="H36" i="9"/>
  <c r="G36" i="9"/>
  <c r="F36" i="9"/>
  <c r="E36" i="9"/>
  <c r="B36" i="9" s="1"/>
  <c r="H35" i="9"/>
  <c r="E35" i="9" s="1"/>
  <c r="B35" i="9" s="1"/>
  <c r="G35" i="9"/>
  <c r="F35" i="9"/>
  <c r="H34" i="9"/>
  <c r="G34" i="9"/>
  <c r="F34" i="9"/>
  <c r="E34" i="9"/>
  <c r="B34" i="9" s="1"/>
  <c r="H33" i="9"/>
  <c r="G33" i="9"/>
  <c r="F33" i="9"/>
  <c r="H32" i="9"/>
  <c r="E32" i="9" s="1"/>
  <c r="B32" i="9" s="1"/>
  <c r="G32" i="9"/>
  <c r="F32" i="9"/>
  <c r="H31" i="9"/>
  <c r="E31" i="9" s="1"/>
  <c r="B31" i="9" s="1"/>
  <c r="G31" i="9"/>
  <c r="F31" i="9"/>
  <c r="H30" i="9"/>
  <c r="G30" i="9"/>
  <c r="F30" i="9"/>
  <c r="E30" i="9"/>
  <c r="B30" i="9" s="1"/>
  <c r="H29" i="9"/>
  <c r="E29" i="9" s="1"/>
  <c r="B29" i="9" s="1"/>
  <c r="G29" i="9"/>
  <c r="F29" i="9"/>
  <c r="H28" i="9"/>
  <c r="G28" i="9"/>
  <c r="F28" i="9"/>
  <c r="E28" i="9"/>
  <c r="B28" i="9" s="1"/>
  <c r="H27" i="9"/>
  <c r="E27" i="9" s="1"/>
  <c r="B27" i="9" s="1"/>
  <c r="G27" i="9"/>
  <c r="F27" i="9"/>
  <c r="H26" i="9"/>
  <c r="G26" i="9"/>
  <c r="F26" i="9"/>
  <c r="E26" i="9"/>
  <c r="B26" i="9" s="1"/>
  <c r="H25" i="9"/>
  <c r="G25" i="9"/>
  <c r="F25" i="9"/>
  <c r="E25" i="9"/>
  <c r="B25" i="9"/>
  <c r="H24" i="9"/>
  <c r="G24" i="9"/>
  <c r="F24" i="9"/>
  <c r="E24" i="9"/>
  <c r="B24" i="9" s="1"/>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D49" i="8" s="1"/>
  <c r="D44" i="8"/>
  <c r="D36" i="8"/>
  <c r="D26" i="8"/>
  <c r="D24" i="8" s="1"/>
  <c r="D18" i="8"/>
  <c r="D8" i="8"/>
  <c r="D6"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E245" i="5" s="1"/>
  <c r="D246" i="5"/>
  <c r="D245" i="5"/>
  <c r="F245" i="5" s="1"/>
  <c r="F244" i="5"/>
  <c r="F243" i="5"/>
  <c r="E242" i="5"/>
  <c r="D242" i="5"/>
  <c r="F242" i="5" s="1"/>
  <c r="F241" i="5"/>
  <c r="F240" i="5"/>
  <c r="E239" i="5"/>
  <c r="D239" i="5"/>
  <c r="D238"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0" i="9" s="1"/>
  <c r="F205" i="5"/>
  <c r="F204" i="5"/>
  <c r="F203" i="5"/>
  <c r="F202" i="5"/>
  <c r="F201" i="5"/>
  <c r="F200" i="5"/>
  <c r="F199" i="5"/>
  <c r="E198" i="5"/>
  <c r="D198" i="5"/>
  <c r="F198" i="5" s="1"/>
  <c r="F197" i="5"/>
  <c r="F196" i="5"/>
  <c r="F195" i="5"/>
  <c r="F194" i="5"/>
  <c r="F193" i="5"/>
  <c r="F192" i="5"/>
  <c r="E191" i="5"/>
  <c r="D191" i="5"/>
  <c r="D190" i="5" s="1"/>
  <c r="E190" i="5"/>
  <c r="H309" i="9" s="1"/>
  <c r="F189" i="5"/>
  <c r="F188" i="5"/>
  <c r="F187" i="5"/>
  <c r="F186" i="5"/>
  <c r="F185" i="5"/>
  <c r="F184" i="5"/>
  <c r="F183" i="5"/>
  <c r="F182" i="5"/>
  <c r="F181" i="5"/>
  <c r="E180" i="5"/>
  <c r="E177" i="5" s="1"/>
  <c r="D180" i="5"/>
  <c r="F180" i="5" s="1"/>
  <c r="F179" i="5"/>
  <c r="F178"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F86" i="5"/>
  <c r="F85" i="5"/>
  <c r="F84" i="5"/>
  <c r="F83" i="5"/>
  <c r="F82" i="5"/>
  <c r="F81" i="5"/>
  <c r="F80" i="5"/>
  <c r="E79" i="5"/>
  <c r="E78" i="5" s="1"/>
  <c r="D79" i="5"/>
  <c r="F79" i="5" s="1"/>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E528"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F421" i="4" s="1"/>
  <c r="E418" i="4"/>
  <c r="D418" i="4"/>
  <c r="F418" i="4" s="1"/>
  <c r="E417" i="4"/>
  <c r="E644" i="4" s="1"/>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F362" i="4"/>
  <c r="F361" i="4"/>
  <c r="F360" i="4"/>
  <c r="F359" i="4"/>
  <c r="F358" i="4"/>
  <c r="F357" i="4"/>
  <c r="E356" i="4"/>
  <c r="D356" i="4"/>
  <c r="F356" i="4" s="1"/>
  <c r="F355" i="4"/>
  <c r="F354" i="4"/>
  <c r="F353" i="4"/>
  <c r="E352" i="4"/>
  <c r="D352" i="4"/>
  <c r="F352" i="4" s="1"/>
  <c r="E351" i="4"/>
  <c r="E350" i="4" s="1"/>
  <c r="F349" i="4"/>
  <c r="E348" i="4"/>
  <c r="D348" i="4"/>
  <c r="F348" i="4" s="1"/>
  <c r="F347" i="4"/>
  <c r="F346" i="4"/>
  <c r="E345" i="4"/>
  <c r="E344" i="4" s="1"/>
  <c r="E298" i="4" s="1"/>
  <c r="E407"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D298" i="4"/>
  <c r="F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D215" i="4" s="1"/>
  <c r="F215" i="4" s="1"/>
  <c r="E215"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4" i="4" s="1"/>
  <c r="D163" i="4"/>
  <c r="F163" i="4" s="1"/>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E140" i="4"/>
  <c r="E139" i="4" s="1"/>
  <c r="D140" i="4"/>
  <c r="F140" i="4" s="1"/>
  <c r="F139" i="4"/>
  <c r="D139" i="4"/>
  <c r="F138" i="4"/>
  <c r="F137" i="4"/>
  <c r="F136" i="4"/>
  <c r="F135" i="4"/>
  <c r="E134" i="4"/>
  <c r="D134" i="4"/>
  <c r="F134"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G23" i="3"/>
  <c r="B23" i="3"/>
  <c r="G22" i="3"/>
  <c r="B22" i="3"/>
  <c r="G21" i="3"/>
  <c r="B21" i="3"/>
  <c r="I20" i="3"/>
  <c r="H20" i="3"/>
  <c r="G20" i="3"/>
  <c r="B20" i="3"/>
  <c r="G19" i="3"/>
  <c r="B19" i="3"/>
  <c r="G18" i="3"/>
  <c r="B18" i="3"/>
  <c r="G17" i="3"/>
  <c r="B17" i="3"/>
  <c r="G16" i="3"/>
  <c r="B16" i="3"/>
  <c r="H10" i="3" a="1"/>
  <c r="H10" i="3" s="1"/>
  <c r="L3" i="9" s="1"/>
  <c r="C1580" i="1"/>
  <c r="H1580" i="1" s="1"/>
  <c r="G1579" i="1"/>
  <c r="C1579" i="1"/>
  <c r="H1579" i="1" s="1"/>
  <c r="C1578" i="1"/>
  <c r="H1578" i="1" s="1"/>
  <c r="G1577" i="1"/>
  <c r="C1577" i="1"/>
  <c r="H1577" i="1" s="1"/>
  <c r="C1576" i="1"/>
  <c r="H1576" i="1" s="1"/>
  <c r="G1575" i="1"/>
  <c r="C1575" i="1"/>
  <c r="H1575" i="1" s="1"/>
  <c r="C1574" i="1"/>
  <c r="H1574" i="1" s="1"/>
  <c r="G1573" i="1"/>
  <c r="C1573" i="1"/>
  <c r="H1573" i="1" s="1"/>
  <c r="C1572" i="1"/>
  <c r="H1572" i="1" s="1"/>
  <c r="G1571" i="1"/>
  <c r="C1571" i="1"/>
  <c r="H1571" i="1" s="1"/>
  <c r="C1570" i="1"/>
  <c r="H1570" i="1" s="1"/>
  <c r="G1569" i="1"/>
  <c r="C1569" i="1"/>
  <c r="H1569" i="1" s="1"/>
  <c r="C1568" i="1"/>
  <c r="H1568" i="1" s="1"/>
  <c r="G1567" i="1"/>
  <c r="C1567" i="1"/>
  <c r="H1567" i="1" s="1"/>
  <c r="C1566" i="1"/>
  <c r="H1566" i="1" s="1"/>
  <c r="G1565" i="1"/>
  <c r="C1565" i="1"/>
  <c r="H1565" i="1" s="1"/>
  <c r="C1564" i="1"/>
  <c r="H1564" i="1" s="1"/>
  <c r="G1563" i="1"/>
  <c r="C1563" i="1"/>
  <c r="H1563" i="1" s="1"/>
  <c r="C1562" i="1"/>
  <c r="H1562" i="1" s="1"/>
  <c r="G1561" i="1"/>
  <c r="C1561" i="1"/>
  <c r="H1561" i="1" s="1"/>
  <c r="C1560" i="1"/>
  <c r="H1560" i="1" s="1"/>
  <c r="G1559" i="1"/>
  <c r="C1559" i="1"/>
  <c r="H1559" i="1" s="1"/>
  <c r="C1558" i="1"/>
  <c r="H1558" i="1" s="1"/>
  <c r="G1557" i="1"/>
  <c r="C1557" i="1"/>
  <c r="H1557" i="1" s="1"/>
  <c r="C1556" i="1"/>
  <c r="H1556" i="1" s="1"/>
  <c r="G1555" i="1"/>
  <c r="C1555" i="1"/>
  <c r="H1555" i="1" s="1"/>
  <c r="C1554" i="1"/>
  <c r="H1554" i="1" s="1"/>
  <c r="G1553" i="1"/>
  <c r="C1553" i="1"/>
  <c r="H1553" i="1" s="1"/>
  <c r="C1552" i="1"/>
  <c r="H1552" i="1" s="1"/>
  <c r="G1551" i="1"/>
  <c r="C1551" i="1"/>
  <c r="H1551" i="1" s="1"/>
  <c r="C1550" i="1"/>
  <c r="H1550" i="1" s="1"/>
  <c r="G1549" i="1"/>
  <c r="C1549" i="1"/>
  <c r="H1549" i="1" s="1"/>
  <c r="C1548" i="1"/>
  <c r="H1548" i="1" s="1"/>
  <c r="G1547" i="1"/>
  <c r="C1547" i="1"/>
  <c r="H1547" i="1" s="1"/>
  <c r="C1546" i="1"/>
  <c r="H1546" i="1" s="1"/>
  <c r="G1545" i="1"/>
  <c r="C1545" i="1"/>
  <c r="H1545" i="1" s="1"/>
  <c r="C1544" i="1"/>
  <c r="H1544" i="1" s="1"/>
  <c r="G1543" i="1"/>
  <c r="C1543" i="1"/>
  <c r="H1543" i="1" s="1"/>
  <c r="C1542" i="1"/>
  <c r="H1542" i="1" s="1"/>
  <c r="G1541" i="1"/>
  <c r="C1541" i="1"/>
  <c r="H1541" i="1" s="1"/>
  <c r="C1540" i="1"/>
  <c r="H1540" i="1" s="1"/>
  <c r="G1539" i="1"/>
  <c r="C1539" i="1"/>
  <c r="H1539" i="1" s="1"/>
  <c r="C1538" i="1"/>
  <c r="H1538" i="1" s="1"/>
  <c r="G1537" i="1"/>
  <c r="C1537" i="1"/>
  <c r="H1537" i="1" s="1"/>
  <c r="C1536" i="1"/>
  <c r="H1536" i="1" s="1"/>
  <c r="G1535" i="1"/>
  <c r="C1535" i="1"/>
  <c r="H1535" i="1" s="1"/>
  <c r="C1534" i="1"/>
  <c r="H1534" i="1" s="1"/>
  <c r="G1533" i="1"/>
  <c r="C1533" i="1"/>
  <c r="H1533" i="1" s="1"/>
  <c r="C1532" i="1"/>
  <c r="H1532" i="1" s="1"/>
  <c r="G1531" i="1"/>
  <c r="C1531" i="1"/>
  <c r="H1531" i="1" s="1"/>
  <c r="C1530" i="1"/>
  <c r="H1530" i="1" s="1"/>
  <c r="G1529" i="1"/>
  <c r="C1529" i="1"/>
  <c r="H1529" i="1" s="1"/>
  <c r="C1528" i="1"/>
  <c r="H1528" i="1" s="1"/>
  <c r="G1527" i="1"/>
  <c r="C1527" i="1"/>
  <c r="H1527" i="1" s="1"/>
  <c r="C1526" i="1"/>
  <c r="H1526" i="1" s="1"/>
  <c r="G1525" i="1"/>
  <c r="C1525" i="1"/>
  <c r="H1525" i="1" s="1"/>
  <c r="C1524" i="1"/>
  <c r="H1524" i="1" s="1"/>
  <c r="G1523" i="1"/>
  <c r="C1523" i="1"/>
  <c r="H1523" i="1" s="1"/>
  <c r="C1522" i="1"/>
  <c r="H1522" i="1" s="1"/>
  <c r="G1521" i="1"/>
  <c r="C1521" i="1"/>
  <c r="H1521" i="1" s="1"/>
  <c r="C1520" i="1"/>
  <c r="H1520" i="1" s="1"/>
  <c r="G1519" i="1"/>
  <c r="C1519" i="1"/>
  <c r="H1519" i="1" s="1"/>
  <c r="C1516" i="1"/>
  <c r="H1516" i="1" s="1"/>
  <c r="G1515" i="1"/>
  <c r="C1515" i="1"/>
  <c r="H1515" i="1" s="1"/>
  <c r="C1514" i="1"/>
  <c r="H1514" i="1" s="1"/>
  <c r="G1513" i="1"/>
  <c r="C1513" i="1"/>
  <c r="H1513" i="1" s="1"/>
  <c r="C1512" i="1"/>
  <c r="H1512" i="1" s="1"/>
  <c r="G1511" i="1"/>
  <c r="C1511" i="1"/>
  <c r="H1511" i="1" s="1"/>
  <c r="C1510" i="1"/>
  <c r="H1510" i="1" s="1"/>
  <c r="G1509" i="1"/>
  <c r="C1509" i="1"/>
  <c r="H1509" i="1" s="1"/>
  <c r="C1508" i="1"/>
  <c r="H1508" i="1" s="1"/>
  <c r="G1507" i="1"/>
  <c r="C1507" i="1"/>
  <c r="H1507" i="1" s="1"/>
  <c r="C1506" i="1"/>
  <c r="H1506" i="1" s="1"/>
  <c r="G1505" i="1"/>
  <c r="C1505" i="1"/>
  <c r="H1505" i="1" s="1"/>
  <c r="C1504" i="1"/>
  <c r="H1504" i="1" s="1"/>
  <c r="G1503" i="1"/>
  <c r="C1503" i="1"/>
  <c r="H1503" i="1" s="1"/>
  <c r="C1502" i="1"/>
  <c r="H1502" i="1" s="1"/>
  <c r="G1501" i="1"/>
  <c r="C1501" i="1"/>
  <c r="H1501" i="1" s="1"/>
  <c r="C1500" i="1"/>
  <c r="H1500" i="1" s="1"/>
  <c r="G1499" i="1"/>
  <c r="C1499" i="1"/>
  <c r="H1499" i="1" s="1"/>
  <c r="C1498" i="1"/>
  <c r="H1498" i="1" s="1"/>
  <c r="G1497" i="1"/>
  <c r="C1497" i="1"/>
  <c r="H1497" i="1" s="1"/>
  <c r="C1496" i="1"/>
  <c r="H1496" i="1" s="1"/>
  <c r="G1495" i="1"/>
  <c r="C1495" i="1"/>
  <c r="H1495" i="1" s="1"/>
  <c r="C1494" i="1"/>
  <c r="H1494" i="1" s="1"/>
  <c r="G1493" i="1"/>
  <c r="C1493" i="1"/>
  <c r="H1493" i="1" s="1"/>
  <c r="C1492" i="1"/>
  <c r="H1492" i="1" s="1"/>
  <c r="G1491" i="1"/>
  <c r="C1491" i="1"/>
  <c r="H1491" i="1" s="1"/>
  <c r="C1490" i="1"/>
  <c r="H1490" i="1" s="1"/>
  <c r="G1489" i="1"/>
  <c r="C1489" i="1"/>
  <c r="H1489" i="1" s="1"/>
  <c r="C1488" i="1"/>
  <c r="H1488" i="1" s="1"/>
  <c r="G1487" i="1"/>
  <c r="C1487" i="1"/>
  <c r="H1487" i="1" s="1"/>
  <c r="C1486" i="1"/>
  <c r="H1486" i="1" s="1"/>
  <c r="G1485" i="1"/>
  <c r="C1485" i="1"/>
  <c r="H1485" i="1" s="1"/>
  <c r="C1484" i="1"/>
  <c r="H1484" i="1" s="1"/>
  <c r="G1483" i="1"/>
  <c r="C1483" i="1"/>
  <c r="H1483" i="1" s="1"/>
  <c r="C1482" i="1"/>
  <c r="H1482" i="1" s="1"/>
  <c r="G1481" i="1"/>
  <c r="C1481" i="1"/>
  <c r="H1481" i="1" s="1"/>
  <c r="C1480" i="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J1444" i="1" s="1"/>
  <c r="C1444" i="1"/>
  <c r="D1443" i="1"/>
  <c r="J1443" i="1" s="1"/>
  <c r="C1443" i="1"/>
  <c r="D1442" i="1"/>
  <c r="J1442" i="1" s="1"/>
  <c r="C1442" i="1"/>
  <c r="D1441" i="1"/>
  <c r="J1441" i="1" s="1"/>
  <c r="C1441" i="1"/>
  <c r="D1440" i="1"/>
  <c r="J1440" i="1" s="1"/>
  <c r="C1440" i="1"/>
  <c r="D1439" i="1"/>
  <c r="J1439" i="1" s="1"/>
  <c r="C1439" i="1"/>
  <c r="H1438" i="1"/>
  <c r="D1438" i="1"/>
  <c r="C1438" i="1"/>
  <c r="G1438" i="1" s="1"/>
  <c r="D1437" i="1"/>
  <c r="H1437" i="1" s="1"/>
  <c r="C1437" i="1"/>
  <c r="H1436" i="1"/>
  <c r="D1436" i="1"/>
  <c r="C1436" i="1"/>
  <c r="G1436" i="1" s="1"/>
  <c r="D1435"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C1322" i="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D1227" i="1"/>
  <c r="H1227" i="1" s="1"/>
  <c r="C1227" i="1"/>
  <c r="D1226" i="1"/>
  <c r="H1226" i="1" s="1"/>
  <c r="C1226" i="1"/>
  <c r="G1226" i="1" s="1"/>
  <c r="D1225" i="1"/>
  <c r="H1225" i="1" s="1"/>
  <c r="C1225" i="1"/>
  <c r="G1225" i="1" s="1"/>
  <c r="D1224" i="1"/>
  <c r="H1224" i="1" s="1"/>
  <c r="C1224" i="1"/>
  <c r="D1223" i="1"/>
  <c r="H1223" i="1" s="1"/>
  <c r="C1223" i="1"/>
  <c r="D1222" i="1"/>
  <c r="H1222" i="1" s="1"/>
  <c r="C1222" i="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C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H1026" i="1"/>
  <c r="D1026" i="1"/>
  <c r="C1026" i="1"/>
  <c r="G1026" i="1" s="1"/>
  <c r="D1025" i="1"/>
  <c r="H1025" i="1" s="1"/>
  <c r="C1025" i="1"/>
  <c r="H1024" i="1"/>
  <c r="D1024" i="1"/>
  <c r="C1024" i="1"/>
  <c r="G1024" i="1" s="1"/>
  <c r="D1023" i="1"/>
  <c r="H1023" i="1" s="1"/>
  <c r="C1023" i="1"/>
  <c r="H1022" i="1"/>
  <c r="D1022" i="1"/>
  <c r="C1022" i="1"/>
  <c r="G1022" i="1" s="1"/>
  <c r="D1021" i="1"/>
  <c r="H1021" i="1" s="1"/>
  <c r="C1021" i="1"/>
  <c r="H1020" i="1"/>
  <c r="D1020" i="1"/>
  <c r="C1020" i="1"/>
  <c r="G1020" i="1" s="1"/>
  <c r="D1019" i="1"/>
  <c r="H1019" i="1" s="1"/>
  <c r="C1019" i="1"/>
  <c r="H1018" i="1"/>
  <c r="D1018" i="1"/>
  <c r="C1018" i="1"/>
  <c r="G1018" i="1" s="1"/>
  <c r="D1017" i="1"/>
  <c r="H1017" i="1" s="1"/>
  <c r="C1017" i="1"/>
  <c r="H1016" i="1"/>
  <c r="D1016" i="1"/>
  <c r="C1016" i="1"/>
  <c r="G1016" i="1" s="1"/>
  <c r="D1015" i="1"/>
  <c r="H1015" i="1" s="1"/>
  <c r="C1015" i="1"/>
  <c r="H1014" i="1"/>
  <c r="D1014" i="1"/>
  <c r="C1014" i="1"/>
  <c r="G1014" i="1" s="1"/>
  <c r="D1013" i="1"/>
  <c r="H1013" i="1" s="1"/>
  <c r="C1013" i="1"/>
  <c r="H1012" i="1"/>
  <c r="D1012" i="1"/>
  <c r="C1012" i="1"/>
  <c r="G1012" i="1" s="1"/>
  <c r="D1011" i="1"/>
  <c r="H1011" i="1" s="1"/>
  <c r="C1011" i="1"/>
  <c r="H1010" i="1"/>
  <c r="D1010" i="1"/>
  <c r="C1010" i="1"/>
  <c r="G1010" i="1" s="1"/>
  <c r="D1009" i="1"/>
  <c r="H1009" i="1" s="1"/>
  <c r="C1009" i="1"/>
  <c r="H1008" i="1"/>
  <c r="D1008" i="1"/>
  <c r="C1008" i="1"/>
  <c r="G1008" i="1" s="1"/>
  <c r="D1007" i="1"/>
  <c r="H1007" i="1" s="1"/>
  <c r="C1007" i="1"/>
  <c r="H1006" i="1"/>
  <c r="D1006" i="1"/>
  <c r="C1006" i="1"/>
  <c r="G1006" i="1" s="1"/>
  <c r="D1005" i="1"/>
  <c r="H1005" i="1" s="1"/>
  <c r="C1005" i="1"/>
  <c r="H1004" i="1"/>
  <c r="D1004" i="1"/>
  <c r="C1004" i="1"/>
  <c r="G1004" i="1" s="1"/>
  <c r="D1003" i="1"/>
  <c r="H1003" i="1" s="1"/>
  <c r="C1003" i="1"/>
  <c r="H1002" i="1"/>
  <c r="D1002" i="1"/>
  <c r="C1002" i="1"/>
  <c r="G1002" i="1" s="1"/>
  <c r="D1001" i="1"/>
  <c r="H1001" i="1" s="1"/>
  <c r="C1001" i="1"/>
  <c r="H1000" i="1"/>
  <c r="D1000" i="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H990" i="1"/>
  <c r="D990" i="1"/>
  <c r="C990" i="1"/>
  <c r="G990" i="1" s="1"/>
  <c r="D989" i="1"/>
  <c r="H989" i="1" s="1"/>
  <c r="C989" i="1"/>
  <c r="H988" i="1"/>
  <c r="D988" i="1"/>
  <c r="C988" i="1"/>
  <c r="G988" i="1" s="1"/>
  <c r="D987" i="1"/>
  <c r="H987" i="1" s="1"/>
  <c r="C987" i="1"/>
  <c r="H986" i="1"/>
  <c r="D986" i="1"/>
  <c r="C986" i="1"/>
  <c r="G986" i="1" s="1"/>
  <c r="D985" i="1"/>
  <c r="H985" i="1" s="1"/>
  <c r="C985"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C890" i="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H655" i="1"/>
  <c r="D655" i="1"/>
  <c r="C655" i="1"/>
  <c r="G655" i="1" s="1"/>
  <c r="D654" i="1"/>
  <c r="H654" i="1" s="1"/>
  <c r="C654" i="1"/>
  <c r="H653" i="1"/>
  <c r="D653" i="1"/>
  <c r="C653" i="1"/>
  <c r="G653" i="1" s="1"/>
  <c r="D652" i="1"/>
  <c r="H652" i="1" s="1"/>
  <c r="C652" i="1"/>
  <c r="H651" i="1"/>
  <c r="D651" i="1"/>
  <c r="C651" i="1"/>
  <c r="G651" i="1" s="1"/>
  <c r="D650" i="1"/>
  <c r="H650" i="1" s="1"/>
  <c r="C650" i="1"/>
  <c r="H649" i="1"/>
  <c r="D649" i="1"/>
  <c r="C649" i="1"/>
  <c r="G649" i="1" s="1"/>
  <c r="D648" i="1"/>
  <c r="H648" i="1" s="1"/>
  <c r="C648" i="1"/>
  <c r="H647" i="1"/>
  <c r="D647" i="1"/>
  <c r="C647" i="1"/>
  <c r="G647" i="1" s="1"/>
  <c r="D646" i="1"/>
  <c r="H646" i="1" s="1"/>
  <c r="C646" i="1"/>
  <c r="H645" i="1"/>
  <c r="D645" i="1"/>
  <c r="C645" i="1"/>
  <c r="G645" i="1" s="1"/>
  <c r="D644" i="1"/>
  <c r="H644" i="1" s="1"/>
  <c r="C644" i="1"/>
  <c r="H643" i="1"/>
  <c r="D643" i="1"/>
  <c r="C643" i="1"/>
  <c r="G643" i="1" s="1"/>
  <c r="D642" i="1"/>
  <c r="H642" i="1" s="1"/>
  <c r="C642" i="1"/>
  <c r="H641" i="1"/>
  <c r="D641" i="1"/>
  <c r="C641" i="1"/>
  <c r="G641" i="1" s="1"/>
  <c r="D638" i="1"/>
  <c r="H638" i="1" s="1"/>
  <c r="C638" i="1"/>
  <c r="H637" i="1"/>
  <c r="D637" i="1"/>
  <c r="C637" i="1"/>
  <c r="G637" i="1" s="1"/>
  <c r="D632" i="1"/>
  <c r="H632" i="1" s="1"/>
  <c r="C632" i="1"/>
  <c r="H631" i="1"/>
  <c r="D631" i="1"/>
  <c r="C631" i="1"/>
  <c r="G631" i="1" s="1"/>
  <c r="D629" i="1"/>
  <c r="D628" i="1"/>
  <c r="H628" i="1" s="1"/>
  <c r="C628" i="1"/>
  <c r="H627" i="1"/>
  <c r="D627" i="1"/>
  <c r="C627" i="1"/>
  <c r="G627" i="1" s="1"/>
  <c r="D626" i="1"/>
  <c r="H626" i="1" s="1"/>
  <c r="C626" i="1"/>
  <c r="H625" i="1"/>
  <c r="D625" i="1"/>
  <c r="C625" i="1"/>
  <c r="G625" i="1" s="1"/>
  <c r="D624" i="1"/>
  <c r="H624" i="1" s="1"/>
  <c r="C624" i="1"/>
  <c r="H623" i="1"/>
  <c r="D623" i="1"/>
  <c r="C623" i="1"/>
  <c r="G623" i="1" s="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H591" i="1"/>
  <c r="D591" i="1"/>
  <c r="C591" i="1"/>
  <c r="G591" i="1" s="1"/>
  <c r="D590" i="1"/>
  <c r="H590" i="1" s="1"/>
  <c r="C590" i="1"/>
  <c r="H589" i="1"/>
  <c r="D589" i="1"/>
  <c r="C589" i="1"/>
  <c r="G589" i="1" s="1"/>
  <c r="D588" i="1"/>
  <c r="H588" i="1" s="1"/>
  <c r="C588" i="1"/>
  <c r="H587" i="1"/>
  <c r="D587" i="1"/>
  <c r="C587" i="1"/>
  <c r="G587" i="1" s="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H579" i="1"/>
  <c r="D579" i="1"/>
  <c r="C579" i="1"/>
  <c r="G579" i="1" s="1"/>
  <c r="D578" i="1"/>
  <c r="H578" i="1" s="1"/>
  <c r="C578" i="1"/>
  <c r="H577" i="1"/>
  <c r="D577" i="1"/>
  <c r="C577" i="1"/>
  <c r="G577" i="1" s="1"/>
  <c r="D576" i="1"/>
  <c r="H576" i="1" s="1"/>
  <c r="C576" i="1"/>
  <c r="H575" i="1"/>
  <c r="D575" i="1"/>
  <c r="C575" i="1"/>
  <c r="G575" i="1" s="1"/>
  <c r="D574" i="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H525" i="1" s="1"/>
  <c r="C525" i="1"/>
  <c r="H524" i="1"/>
  <c r="D524" i="1"/>
  <c r="C524" i="1"/>
  <c r="G524" i="1" s="1"/>
  <c r="D523" i="1"/>
  <c r="H523" i="1" s="1"/>
  <c r="C523" i="1"/>
  <c r="D522"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H514" i="1" s="1"/>
  <c r="C514" i="1"/>
  <c r="H513" i="1"/>
  <c r="D513" i="1"/>
  <c r="C513" i="1"/>
  <c r="G513" i="1" s="1"/>
  <c r="D512" i="1"/>
  <c r="H512" i="1" s="1"/>
  <c r="C512" i="1"/>
  <c r="H511" i="1"/>
  <c r="D511" i="1"/>
  <c r="C511" i="1"/>
  <c r="G511" i="1" s="1"/>
  <c r="D510" i="1"/>
  <c r="H510" i="1" s="1"/>
  <c r="C510" i="1"/>
  <c r="H509" i="1"/>
  <c r="D509" i="1"/>
  <c r="C509" i="1"/>
  <c r="G509" i="1" s="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H478" i="1" s="1"/>
  <c r="C478" i="1"/>
  <c r="H477" i="1"/>
  <c r="D477" i="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H469" i="1"/>
  <c r="D469" i="1"/>
  <c r="C469" i="1"/>
  <c r="G469" i="1" s="1"/>
  <c r="D468" i="1"/>
  <c r="H468" i="1" s="1"/>
  <c r="C468" i="1"/>
  <c r="H467" i="1"/>
  <c r="D467" i="1"/>
  <c r="C467" i="1"/>
  <c r="G467" i="1" s="1"/>
  <c r="D466" i="1"/>
  <c r="H466" i="1" s="1"/>
  <c r="C466" i="1"/>
  <c r="H465" i="1"/>
  <c r="D465" i="1"/>
  <c r="C465" i="1"/>
  <c r="G465" i="1" s="1"/>
  <c r="D464" i="1"/>
  <c r="H464" i="1" s="1"/>
  <c r="C464" i="1"/>
  <c r="H463" i="1"/>
  <c r="D463" i="1"/>
  <c r="C463" i="1"/>
  <c r="G463" i="1" s="1"/>
  <c r="D462" i="1"/>
  <c r="H462" i="1" s="1"/>
  <c r="C462" i="1"/>
  <c r="H461" i="1"/>
  <c r="D461" i="1"/>
  <c r="C461" i="1"/>
  <c r="G461" i="1" s="1"/>
  <c r="D460" i="1"/>
  <c r="H460" i="1" s="1"/>
  <c r="C460" i="1"/>
  <c r="H459" i="1"/>
  <c r="D459" i="1"/>
  <c r="C459" i="1"/>
  <c r="G459" i="1" s="1"/>
  <c r="D458" i="1"/>
  <c r="H458" i="1" s="1"/>
  <c r="C458" i="1"/>
  <c r="H457" i="1"/>
  <c r="D457" i="1"/>
  <c r="C457" i="1"/>
  <c r="G457" i="1" s="1"/>
  <c r="D456" i="1"/>
  <c r="H456" i="1" s="1"/>
  <c r="C456" i="1"/>
  <c r="H455" i="1"/>
  <c r="D455" i="1"/>
  <c r="C455" i="1"/>
  <c r="G455" i="1" s="1"/>
  <c r="D454" i="1"/>
  <c r="H454" i="1" s="1"/>
  <c r="C454" i="1"/>
  <c r="H453" i="1"/>
  <c r="D453" i="1"/>
  <c r="C453" i="1"/>
  <c r="G453" i="1" s="1"/>
  <c r="D452" i="1"/>
  <c r="H452" i="1" s="1"/>
  <c r="C452" i="1"/>
  <c r="H451" i="1"/>
  <c r="D451" i="1"/>
  <c r="C451" i="1"/>
  <c r="G451" i="1" s="1"/>
  <c r="D450" i="1"/>
  <c r="H450" i="1" s="1"/>
  <c r="C450" i="1"/>
  <c r="H449" i="1"/>
  <c r="D449" i="1"/>
  <c r="C449" i="1"/>
  <c r="G449" i="1" s="1"/>
  <c r="D448" i="1"/>
  <c r="H448" i="1" s="1"/>
  <c r="C448" i="1"/>
  <c r="H447" i="1"/>
  <c r="D447" i="1"/>
  <c r="C447" i="1"/>
  <c r="G447" i="1" s="1"/>
  <c r="D446" i="1"/>
  <c r="H446" i="1" s="1"/>
  <c r="C446" i="1"/>
  <c r="H445" i="1"/>
  <c r="D445" i="1"/>
  <c r="C445" i="1"/>
  <c r="G445" i="1" s="1"/>
  <c r="D444" i="1"/>
  <c r="H444" i="1" s="1"/>
  <c r="C444" i="1"/>
  <c r="H443" i="1"/>
  <c r="D443" i="1"/>
  <c r="C443" i="1"/>
  <c r="G443" i="1" s="1"/>
  <c r="D442" i="1"/>
  <c r="H442" i="1" s="1"/>
  <c r="C442" i="1"/>
  <c r="H441" i="1"/>
  <c r="D441" i="1"/>
  <c r="C441" i="1"/>
  <c r="G441" i="1" s="1"/>
  <c r="D440" i="1"/>
  <c r="H440" i="1" s="1"/>
  <c r="C440" i="1"/>
  <c r="H439" i="1"/>
  <c r="D439" i="1"/>
  <c r="C439" i="1"/>
  <c r="G439" i="1" s="1"/>
  <c r="D438" i="1"/>
  <c r="H438" i="1" s="1"/>
  <c r="C438" i="1"/>
  <c r="H437" i="1"/>
  <c r="D437" i="1"/>
  <c r="C437" i="1"/>
  <c r="G437" i="1" s="1"/>
  <c r="D436" i="1"/>
  <c r="H436" i="1" s="1"/>
  <c r="C436" i="1"/>
  <c r="H435" i="1"/>
  <c r="D435" i="1"/>
  <c r="C435" i="1"/>
  <c r="G435" i="1" s="1"/>
  <c r="D434" i="1"/>
  <c r="H434" i="1" s="1"/>
  <c r="C434" i="1"/>
  <c r="H433" i="1"/>
  <c r="D433" i="1"/>
  <c r="C433" i="1"/>
  <c r="G433" i="1" s="1"/>
  <c r="D432" i="1"/>
  <c r="H432" i="1" s="1"/>
  <c r="C432" i="1"/>
  <c r="H431" i="1"/>
  <c r="D431" i="1"/>
  <c r="C431" i="1"/>
  <c r="G431" i="1" s="1"/>
  <c r="D430" i="1"/>
  <c r="H430" i="1" s="1"/>
  <c r="C430" i="1"/>
  <c r="H429" i="1"/>
  <c r="D429" i="1"/>
  <c r="C429" i="1"/>
  <c r="G429" i="1" s="1"/>
  <c r="D428" i="1"/>
  <c r="H428" i="1" s="1"/>
  <c r="C428" i="1"/>
  <c r="H427" i="1"/>
  <c r="D427" i="1"/>
  <c r="C427" i="1"/>
  <c r="G427" i="1" s="1"/>
  <c r="D426" i="1"/>
  <c r="H426" i="1" s="1"/>
  <c r="C426" i="1"/>
  <c r="H425" i="1"/>
  <c r="D425" i="1"/>
  <c r="C425" i="1"/>
  <c r="G425" i="1" s="1"/>
  <c r="D424" i="1"/>
  <c r="H424" i="1" s="1"/>
  <c r="C424" i="1"/>
  <c r="H423" i="1"/>
  <c r="D423" i="1"/>
  <c r="C423" i="1"/>
  <c r="G423" i="1" s="1"/>
  <c r="D422" i="1"/>
  <c r="H422" i="1" s="1"/>
  <c r="C422" i="1"/>
  <c r="H421" i="1"/>
  <c r="D421" i="1"/>
  <c r="C421" i="1"/>
  <c r="G421" i="1" s="1"/>
  <c r="D420" i="1"/>
  <c r="H420" i="1" s="1"/>
  <c r="C420" i="1"/>
  <c r="H419" i="1"/>
  <c r="D419" i="1"/>
  <c r="C419" i="1"/>
  <c r="G419" i="1" s="1"/>
  <c r="D418" i="1"/>
  <c r="H418" i="1" s="1"/>
  <c r="C418" i="1"/>
  <c r="H417" i="1"/>
  <c r="D417" i="1"/>
  <c r="C417" i="1"/>
  <c r="G417" i="1" s="1"/>
  <c r="D416" i="1"/>
  <c r="H416" i="1" s="1"/>
  <c r="C416" i="1"/>
  <c r="H415" i="1"/>
  <c r="D415" i="1"/>
  <c r="C415" i="1"/>
  <c r="G415" i="1" s="1"/>
  <c r="D414" i="1"/>
  <c r="D413" i="1"/>
  <c r="H413" i="1" s="1"/>
  <c r="C413" i="1"/>
  <c r="H412" i="1"/>
  <c r="D412" i="1"/>
  <c r="C412" i="1"/>
  <c r="G412" i="1" s="1"/>
  <c r="D411" i="1"/>
  <c r="H411" i="1" s="1"/>
  <c r="C411" i="1"/>
  <c r="H406" i="1"/>
  <c r="D406" i="1"/>
  <c r="C406" i="1"/>
  <c r="G406" i="1" s="1"/>
  <c r="D405" i="1"/>
  <c r="H405" i="1" s="1"/>
  <c r="C405" i="1"/>
  <c r="H404" i="1"/>
  <c r="D404" i="1"/>
  <c r="C404" i="1"/>
  <c r="G404" i="1" s="1"/>
  <c r="D402" i="1"/>
  <c r="D401" i="1"/>
  <c r="H401" i="1" s="1"/>
  <c r="C401" i="1"/>
  <c r="H400" i="1"/>
  <c r="D400" i="1"/>
  <c r="C400" i="1"/>
  <c r="G400" i="1" s="1"/>
  <c r="D399" i="1"/>
  <c r="H399" i="1" s="1"/>
  <c r="C399" i="1"/>
  <c r="H398" i="1"/>
  <c r="D398" i="1"/>
  <c r="C398" i="1"/>
  <c r="G398" i="1" s="1"/>
  <c r="D397" i="1"/>
  <c r="H397" i="1" s="1"/>
  <c r="C397" i="1"/>
  <c r="H396" i="1"/>
  <c r="D396" i="1"/>
  <c r="C396" i="1"/>
  <c r="G396" i="1" s="1"/>
  <c r="D395" i="1"/>
  <c r="H395" i="1" s="1"/>
  <c r="C395" i="1"/>
  <c r="H394" i="1"/>
  <c r="D394" i="1"/>
  <c r="C394" i="1"/>
  <c r="G394" i="1" s="1"/>
  <c r="D393" i="1"/>
  <c r="H393" i="1" s="1"/>
  <c r="C393" i="1"/>
  <c r="H392" i="1"/>
  <c r="D392" i="1"/>
  <c r="C392" i="1"/>
  <c r="G392" i="1" s="1"/>
  <c r="D391" i="1"/>
  <c r="H391" i="1" s="1"/>
  <c r="C391" i="1"/>
  <c r="H390" i="1"/>
  <c r="D390" i="1"/>
  <c r="C390" i="1"/>
  <c r="G390" i="1" s="1"/>
  <c r="D389" i="1"/>
  <c r="H389" i="1" s="1"/>
  <c r="C389" i="1"/>
  <c r="H388" i="1"/>
  <c r="D388" i="1"/>
  <c r="C388" i="1"/>
  <c r="G388" i="1" s="1"/>
  <c r="D387" i="1"/>
  <c r="H387" i="1" s="1"/>
  <c r="C387" i="1"/>
  <c r="H386" i="1"/>
  <c r="D386" i="1"/>
  <c r="C386" i="1"/>
  <c r="G386" i="1" s="1"/>
  <c r="D385" i="1"/>
  <c r="H385" i="1" s="1"/>
  <c r="C385" i="1"/>
  <c r="H384" i="1"/>
  <c r="D384" i="1"/>
  <c r="C384" i="1"/>
  <c r="G384" i="1" s="1"/>
  <c r="D383" i="1"/>
  <c r="H383" i="1" s="1"/>
  <c r="C383" i="1"/>
  <c r="H382" i="1"/>
  <c r="D382" i="1"/>
  <c r="C382" i="1"/>
  <c r="G382" i="1" s="1"/>
  <c r="D381" i="1"/>
  <c r="H381" i="1" s="1"/>
  <c r="C381" i="1"/>
  <c r="H380" i="1"/>
  <c r="D380" i="1"/>
  <c r="C380" i="1"/>
  <c r="G380" i="1" s="1"/>
  <c r="D379" i="1"/>
  <c r="H379" i="1" s="1"/>
  <c r="C379" i="1"/>
  <c r="H378" i="1"/>
  <c r="D378" i="1"/>
  <c r="C378" i="1"/>
  <c r="G378" i="1" s="1"/>
  <c r="D377" i="1"/>
  <c r="H377" i="1" s="1"/>
  <c r="C377" i="1"/>
  <c r="H376" i="1"/>
  <c r="D376" i="1"/>
  <c r="C376" i="1"/>
  <c r="G376" i="1" s="1"/>
  <c r="D375" i="1"/>
  <c r="H375" i="1" s="1"/>
  <c r="C375" i="1"/>
  <c r="H374" i="1"/>
  <c r="D374" i="1"/>
  <c r="C374" i="1"/>
  <c r="G374" i="1" s="1"/>
  <c r="D373" i="1"/>
  <c r="H373" i="1" s="1"/>
  <c r="C373" i="1"/>
  <c r="H372" i="1"/>
  <c r="D372" i="1"/>
  <c r="C372" i="1"/>
  <c r="G372" i="1" s="1"/>
  <c r="D371" i="1"/>
  <c r="H371" i="1" s="1"/>
  <c r="C371" i="1"/>
  <c r="H370" i="1"/>
  <c r="D370" i="1"/>
  <c r="C370" i="1"/>
  <c r="G370" i="1" s="1"/>
  <c r="D369" i="1"/>
  <c r="H369" i="1" s="1"/>
  <c r="C369" i="1"/>
  <c r="H368" i="1"/>
  <c r="D368" i="1"/>
  <c r="C368" i="1"/>
  <c r="G368" i="1" s="1"/>
  <c r="D367" i="1"/>
  <c r="H367" i="1" s="1"/>
  <c r="C367" i="1"/>
  <c r="H366" i="1"/>
  <c r="D366" i="1"/>
  <c r="C366" i="1"/>
  <c r="G366" i="1" s="1"/>
  <c r="D365" i="1"/>
  <c r="H365" i="1" s="1"/>
  <c r="C365" i="1"/>
  <c r="H364" i="1"/>
  <c r="D364" i="1"/>
  <c r="C364" i="1"/>
  <c r="G364" i="1" s="1"/>
  <c r="D363" i="1"/>
  <c r="C363" i="1"/>
  <c r="D362" i="1"/>
  <c r="H362" i="1" s="1"/>
  <c r="C362" i="1"/>
  <c r="G362" i="1" s="1"/>
  <c r="D361" i="1"/>
  <c r="H361" i="1" s="1"/>
  <c r="C361" i="1"/>
  <c r="G361" i="1" s="1"/>
  <c r="D360" i="1"/>
  <c r="H360" i="1" s="1"/>
  <c r="C360" i="1"/>
  <c r="G360" i="1" s="1"/>
  <c r="D359" i="1"/>
  <c r="H359" i="1" s="1"/>
  <c r="C359" i="1"/>
  <c r="G359" i="1" s="1"/>
  <c r="D358" i="1"/>
  <c r="D357" i="1"/>
  <c r="H357" i="1" s="1"/>
  <c r="C357" i="1"/>
  <c r="G357" i="1" s="1"/>
  <c r="D356" i="1"/>
  <c r="H356" i="1" s="1"/>
  <c r="C356" i="1"/>
  <c r="G356" i="1" s="1"/>
  <c r="H355" i="1"/>
  <c r="D355" i="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H348" i="1"/>
  <c r="D348" i="1"/>
  <c r="C348" i="1"/>
  <c r="G348" i="1" s="1"/>
  <c r="D347" i="1"/>
  <c r="H347" i="1" s="1"/>
  <c r="C347" i="1"/>
  <c r="G347" i="1" s="1"/>
  <c r="D346" i="1"/>
  <c r="D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H337" i="1"/>
  <c r="D337" i="1"/>
  <c r="C337" i="1"/>
  <c r="G337" i="1" s="1"/>
  <c r="D336" i="1"/>
  <c r="H336" i="1" s="1"/>
  <c r="C336" i="1"/>
  <c r="G336" i="1" s="1"/>
  <c r="D335" i="1"/>
  <c r="H335" i="1" s="1"/>
  <c r="C335" i="1"/>
  <c r="G335" i="1" s="1"/>
  <c r="D334" i="1"/>
  <c r="H334" i="1" s="1"/>
  <c r="C334" i="1"/>
  <c r="G334" i="1" s="1"/>
  <c r="D333" i="1"/>
  <c r="H333" i="1" s="1"/>
  <c r="C333" i="1"/>
  <c r="G333" i="1" s="1"/>
  <c r="H332" i="1"/>
  <c r="D332" i="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H318" i="1"/>
  <c r="D318" i="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H310" i="1"/>
  <c r="D310" i="1"/>
  <c r="C310" i="1"/>
  <c r="G310" i="1" s="1"/>
  <c r="D309" i="1"/>
  <c r="H309" i="1" s="1"/>
  <c r="C309" i="1"/>
  <c r="G309" i="1" s="1"/>
  <c r="D308" i="1"/>
  <c r="H308" i="1" s="1"/>
  <c r="C308" i="1"/>
  <c r="G308" i="1" s="1"/>
  <c r="D307" i="1"/>
  <c r="H307" i="1" s="1"/>
  <c r="C307" i="1"/>
  <c r="G307" i="1" s="1"/>
  <c r="H306" i="1"/>
  <c r="D306" i="1"/>
  <c r="C306" i="1"/>
  <c r="G306" i="1" s="1"/>
  <c r="D305" i="1"/>
  <c r="H305" i="1" s="1"/>
  <c r="C305" i="1"/>
  <c r="G305" i="1" s="1"/>
  <c r="D304" i="1"/>
  <c r="H304" i="1" s="1"/>
  <c r="C304" i="1"/>
  <c r="G304" i="1" s="1"/>
  <c r="D303" i="1"/>
  <c r="H303" i="1" s="1"/>
  <c r="C303" i="1"/>
  <c r="G303" i="1" s="1"/>
  <c r="H302" i="1"/>
  <c r="D302" i="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H293" i="1" s="1"/>
  <c r="C293" i="1"/>
  <c r="G293" i="1" s="1"/>
  <c r="H292" i="1"/>
  <c r="D292" i="1"/>
  <c r="C292" i="1"/>
  <c r="G292" i="1" s="1"/>
  <c r="D291" i="1"/>
  <c r="H291" i="1" s="1"/>
  <c r="C291" i="1"/>
  <c r="G291" i="1" s="1"/>
  <c r="D290" i="1"/>
  <c r="H290" i="1" s="1"/>
  <c r="C290" i="1"/>
  <c r="G290" i="1" s="1"/>
  <c r="D289" i="1"/>
  <c r="H289" i="1" s="1"/>
  <c r="C289" i="1"/>
  <c r="G289" i="1" s="1"/>
  <c r="H288" i="1"/>
  <c r="D288" i="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H279" i="1"/>
  <c r="D279" i="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H271" i="1"/>
  <c r="D271" i="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C256" i="1"/>
  <c r="G256" i="1" s="1"/>
  <c r="D255" i="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H235" i="1"/>
  <c r="D235" i="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H225" i="1"/>
  <c r="D225" i="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H217" i="1"/>
  <c r="D217" i="1"/>
  <c r="C217" i="1"/>
  <c r="G217" i="1" s="1"/>
  <c r="D216" i="1"/>
  <c r="H216" i="1" s="1"/>
  <c r="C216" i="1"/>
  <c r="G216" i="1" s="1"/>
  <c r="D215" i="1"/>
  <c r="H215" i="1" s="1"/>
  <c r="C215" i="1"/>
  <c r="G215" i="1" s="1"/>
  <c r="D214" i="1"/>
  <c r="H214" i="1" s="1"/>
  <c r="C214" i="1"/>
  <c r="G214" i="1" s="1"/>
  <c r="D213" i="1"/>
  <c r="H213" i="1" s="1"/>
  <c r="C213" i="1"/>
  <c r="G213" i="1" s="1"/>
  <c r="H212" i="1"/>
  <c r="D212" i="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H200" i="1"/>
  <c r="D200" i="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D191" i="1"/>
  <c r="H191" i="1" s="1"/>
  <c r="C191" i="1"/>
  <c r="G191" i="1" s="1"/>
  <c r="D190" i="1"/>
  <c r="H190" i="1" s="1"/>
  <c r="C190" i="1"/>
  <c r="G190" i="1" s="1"/>
  <c r="D189" i="1"/>
  <c r="H189" i="1" s="1"/>
  <c r="C189" i="1"/>
  <c r="G189" i="1" s="1"/>
  <c r="H188" i="1"/>
  <c r="D188" i="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H176" i="1"/>
  <c r="D176" i="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H170" i="1"/>
  <c r="D170" i="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H160" i="1"/>
  <c r="D160" i="1"/>
  <c r="C160" i="1"/>
  <c r="G160" i="1" s="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H151" i="1"/>
  <c r="D151" i="1"/>
  <c r="C151" i="1"/>
  <c r="G151" i="1" s="1"/>
  <c r="D150" i="1"/>
  <c r="C150" i="1"/>
  <c r="G150" i="1" s="1"/>
  <c r="D149" i="1"/>
  <c r="C149" i="1"/>
  <c r="G149" i="1" s="1"/>
  <c r="D148" i="1"/>
  <c r="D146" i="1"/>
  <c r="H146" i="1" s="1"/>
  <c r="C146" i="1"/>
  <c r="G146" i="1" s="1"/>
  <c r="H145" i="1"/>
  <c r="D145" i="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H132" i="1"/>
  <c r="D132" i="1"/>
  <c r="C132" i="1"/>
  <c r="G132" i="1" s="1"/>
  <c r="D131" i="1"/>
  <c r="C131" i="1"/>
  <c r="G131" i="1" s="1"/>
  <c r="D130" i="1"/>
  <c r="C130" i="1"/>
  <c r="G130" i="1" s="1"/>
  <c r="D129" i="1"/>
  <c r="H128" i="1"/>
  <c r="D128" i="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D115" i="1"/>
  <c r="H115" i="1" s="1"/>
  <c r="C115" i="1"/>
  <c r="G115" i="1" s="1"/>
  <c r="D114" i="1"/>
  <c r="H114" i="1" s="1"/>
  <c r="C114" i="1"/>
  <c r="G114" i="1" s="1"/>
  <c r="D113" i="1"/>
  <c r="H113" i="1" s="1"/>
  <c r="C113" i="1"/>
  <c r="G113" i="1" s="1"/>
  <c r="H112" i="1"/>
  <c r="D112" i="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C102" i="1"/>
  <c r="G102" i="1" s="1"/>
  <c r="D101" i="1"/>
  <c r="H101" i="1" s="1"/>
  <c r="C101" i="1"/>
  <c r="G101" i="1" s="1"/>
  <c r="H100" i="1"/>
  <c r="D100" i="1"/>
  <c r="C100" i="1"/>
  <c r="G100" i="1" s="1"/>
  <c r="D99" i="1"/>
  <c r="H99" i="1" s="1"/>
  <c r="C99" i="1"/>
  <c r="G99" i="1" s="1"/>
  <c r="D98" i="1"/>
  <c r="H98" i="1" s="1"/>
  <c r="C98" i="1"/>
  <c r="G98" i="1" s="1"/>
  <c r="D97" i="1"/>
  <c r="H97" i="1" s="1"/>
  <c r="C97" i="1"/>
  <c r="G97" i="1" s="1"/>
  <c r="H96" i="1"/>
  <c r="D96" i="1"/>
  <c r="C96" i="1"/>
  <c r="G96" i="1" s="1"/>
  <c r="D95" i="1"/>
  <c r="H95" i="1" s="1"/>
  <c r="C95" i="1"/>
  <c r="G95" i="1" s="1"/>
  <c r="D94" i="1"/>
  <c r="H94" i="1" s="1"/>
  <c r="C94" i="1"/>
  <c r="G94" i="1" s="1"/>
  <c r="D93" i="1"/>
  <c r="H93" i="1" s="1"/>
  <c r="C93" i="1"/>
  <c r="G93" i="1" s="1"/>
  <c r="H92" i="1"/>
  <c r="D92" i="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H69" i="1"/>
  <c r="D69" i="1"/>
  <c r="C69" i="1"/>
  <c r="G69" i="1" s="1"/>
  <c r="D68" i="1"/>
  <c r="H68" i="1" s="1"/>
  <c r="C68" i="1"/>
  <c r="G68" i="1" s="1"/>
  <c r="D67" i="1"/>
  <c r="H67" i="1" s="1"/>
  <c r="C67" i="1"/>
  <c r="G67" i="1" s="1"/>
  <c r="D66" i="1"/>
  <c r="H66" i="1" s="1"/>
  <c r="C66" i="1"/>
  <c r="G66" i="1" s="1"/>
  <c r="H65" i="1"/>
  <c r="D65" i="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H51" i="1"/>
  <c r="D51" i="1"/>
  <c r="C51" i="1"/>
  <c r="G51" i="1" s="1"/>
  <c r="D50" i="1"/>
  <c r="H50" i="1" s="1"/>
  <c r="C50" i="1"/>
  <c r="G50" i="1" s="1"/>
  <c r="D49" i="1"/>
  <c r="H49" i="1" s="1"/>
  <c r="C49" i="1"/>
  <c r="G49" i="1" s="1"/>
  <c r="D48" i="1"/>
  <c r="H48" i="1" s="1"/>
  <c r="C48" i="1"/>
  <c r="G48" i="1" s="1"/>
  <c r="D47" i="1"/>
  <c r="H47" i="1" s="1"/>
  <c r="C47" i="1"/>
  <c r="G47" i="1" s="1"/>
  <c r="D46" i="1"/>
  <c r="H46" i="1" s="1"/>
  <c r="C46" i="1"/>
  <c r="G46" i="1" s="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H35" i="1"/>
  <c r="D35" i="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H23" i="1"/>
  <c r="D23" i="1"/>
  <c r="C23" i="1"/>
  <c r="G23" i="1" s="1"/>
  <c r="D22" i="1"/>
  <c r="H22" i="1" s="1"/>
  <c r="C22" i="1"/>
  <c r="G22" i="1" s="1"/>
  <c r="D21" i="1"/>
  <c r="H21" i="1" s="1"/>
  <c r="C21" i="1"/>
  <c r="G21" i="1" s="1"/>
  <c r="D20" i="1"/>
  <c r="H20" i="1" s="1"/>
  <c r="C20" i="1"/>
  <c r="G20" i="1" s="1"/>
  <c r="H19" i="1"/>
  <c r="D19" i="1"/>
  <c r="C19" i="1"/>
  <c r="G19" i="1" s="1"/>
  <c r="D18" i="1"/>
  <c r="H18" i="1" s="1"/>
  <c r="C18" i="1"/>
  <c r="G18" i="1" s="1"/>
  <c r="D17" i="1"/>
  <c r="H17" i="1" s="1"/>
  <c r="C17" i="1"/>
  <c r="G17" i="1" s="1"/>
  <c r="D16" i="1"/>
  <c r="H16" i="1" s="1"/>
  <c r="C16" i="1"/>
  <c r="G16" i="1" s="1"/>
  <c r="H15" i="1"/>
  <c r="D15" i="1"/>
  <c r="C15" i="1"/>
  <c r="G15" i="1" s="1"/>
  <c r="D14" i="1"/>
  <c r="H14" i="1" s="1"/>
  <c r="C14" i="1"/>
  <c r="G14" i="1" s="1"/>
  <c r="D13" i="1"/>
  <c r="H13" i="1" s="1"/>
  <c r="C13" i="1"/>
  <c r="G13" i="1" s="1"/>
  <c r="D12" i="1"/>
  <c r="H12" i="1" s="1"/>
  <c r="C12" i="1"/>
  <c r="G12" i="1" s="1"/>
  <c r="D11" i="1"/>
  <c r="H11" i="1" s="1"/>
  <c r="C11" i="1"/>
  <c r="G11" i="1" s="1"/>
  <c r="D10" i="1"/>
  <c r="H10" i="1" s="1"/>
  <c r="C10" i="1"/>
  <c r="G10" i="1" s="1"/>
  <c r="H9" i="1"/>
  <c r="D9" i="1"/>
  <c r="C9" i="1"/>
  <c r="G9" i="1" s="1"/>
  <c r="D8" i="1"/>
  <c r="H8" i="1" s="1"/>
  <c r="C8" i="1"/>
  <c r="G8" i="1" s="1"/>
  <c r="D7" i="1"/>
  <c r="H7" i="1" s="1"/>
  <c r="C7" i="1"/>
  <c r="G7" i="1" s="1"/>
  <c r="H6" i="1"/>
  <c r="D6" i="1"/>
  <c r="C6" i="1"/>
  <c r="G6" i="1" s="1"/>
  <c r="D5" i="1"/>
  <c r="H5" i="1" s="1"/>
  <c r="C5" i="1"/>
  <c r="G5" i="1" s="1"/>
  <c r="D4" i="1"/>
  <c r="H4" i="1" s="1"/>
  <c r="C4" i="1"/>
  <c r="G4" i="1" s="1"/>
  <c r="D3" i="1"/>
  <c r="H102" i="1" l="1"/>
  <c r="C116" i="1"/>
  <c r="G116" i="1" s="1"/>
  <c r="H149" i="1"/>
  <c r="H150" i="1"/>
  <c r="C248" i="1"/>
  <c r="G248" i="1" s="1"/>
  <c r="C255" i="1"/>
  <c r="G255" i="1" s="1"/>
  <c r="H256" i="1"/>
  <c r="H130" i="1"/>
  <c r="H131" i="1"/>
  <c r="G1223" i="1"/>
  <c r="G1224" i="1"/>
  <c r="F246" i="5"/>
  <c r="G1222" i="1"/>
  <c r="G1227" i="1"/>
  <c r="G1228" i="1"/>
  <c r="E33" i="9"/>
  <c r="B33" i="9" s="1"/>
  <c r="G363" i="1"/>
  <c r="H363" i="1"/>
  <c r="G365" i="1"/>
  <c r="G367" i="1"/>
  <c r="G369" i="1"/>
  <c r="G371" i="1"/>
  <c r="G373" i="1"/>
  <c r="G375" i="1"/>
  <c r="G377" i="1"/>
  <c r="G379" i="1"/>
  <c r="G381" i="1"/>
  <c r="G383" i="1"/>
  <c r="G385" i="1"/>
  <c r="G387" i="1"/>
  <c r="G389" i="1"/>
  <c r="G391" i="1"/>
  <c r="G393" i="1"/>
  <c r="G395" i="1"/>
  <c r="G397" i="1"/>
  <c r="G399" i="1"/>
  <c r="G401" i="1"/>
  <c r="G405" i="1"/>
  <c r="G411" i="1"/>
  <c r="G413"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38" i="1"/>
  <c r="G642" i="1"/>
  <c r="G644" i="1"/>
  <c r="G646" i="1"/>
  <c r="G648" i="1"/>
  <c r="G650" i="1"/>
  <c r="G652" i="1"/>
  <c r="G654" i="1"/>
  <c r="G890" i="1"/>
  <c r="H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5" i="1"/>
  <c r="G987" i="1"/>
  <c r="G989" i="1"/>
  <c r="G991" i="1"/>
  <c r="G993" i="1"/>
  <c r="G995" i="1"/>
  <c r="G997" i="1"/>
  <c r="G999" i="1"/>
  <c r="G1001" i="1"/>
  <c r="G1003" i="1"/>
  <c r="G1005" i="1"/>
  <c r="G1007" i="1"/>
  <c r="G1009" i="1"/>
  <c r="G1011" i="1"/>
  <c r="G1013" i="1"/>
  <c r="G1015" i="1"/>
  <c r="G1017" i="1"/>
  <c r="G1019" i="1"/>
  <c r="G1021" i="1"/>
  <c r="G1023" i="1"/>
  <c r="G1025" i="1"/>
  <c r="G1027" i="1"/>
  <c r="G1299" i="1"/>
  <c r="G1322" i="1"/>
  <c r="H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7" i="1"/>
  <c r="G1439" i="1"/>
  <c r="H1439" i="1"/>
  <c r="G1440" i="1"/>
  <c r="H1440" i="1"/>
  <c r="G1441" i="1"/>
  <c r="H1441" i="1"/>
  <c r="G1442" i="1"/>
  <c r="H1442" i="1"/>
  <c r="G1443" i="1"/>
  <c r="H1443" i="1"/>
  <c r="G1444" i="1"/>
  <c r="H1444" i="1"/>
  <c r="J1445" i="1"/>
  <c r="G1454" i="1"/>
  <c r="J1462" i="1"/>
  <c r="H1462" i="1"/>
  <c r="G1462" i="1"/>
  <c r="J1463" i="1"/>
  <c r="H1463" i="1"/>
  <c r="G1463" i="1"/>
  <c r="I1463" i="1" s="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E6" i="4"/>
  <c r="G1445" i="1"/>
  <c r="H1464" i="1"/>
  <c r="I1464" i="1" s="1"/>
  <c r="J1464" i="1"/>
  <c r="H1465" i="1"/>
  <c r="I1465" i="1" s="1"/>
  <c r="J1465" i="1"/>
  <c r="H1466" i="1"/>
  <c r="I1466" i="1" s="1"/>
  <c r="J1466" i="1"/>
  <c r="H1467" i="1"/>
  <c r="I1467" i="1" s="1"/>
  <c r="J1467" i="1"/>
  <c r="H1468" i="1"/>
  <c r="I1468" i="1" s="1"/>
  <c r="J1468" i="1"/>
  <c r="H1469" i="1"/>
  <c r="H1470" i="1"/>
  <c r="H1471" i="1"/>
  <c r="I1471" i="1" s="1"/>
  <c r="J1471" i="1"/>
  <c r="H1472" i="1"/>
  <c r="I1472" i="1" s="1"/>
  <c r="J1472" i="1"/>
  <c r="H1473" i="1"/>
  <c r="I1473" i="1" s="1"/>
  <c r="J1473" i="1"/>
  <c r="H1474" i="1"/>
  <c r="I1474" i="1" s="1"/>
  <c r="J1474" i="1"/>
  <c r="H1475" i="1"/>
  <c r="H1476" i="1"/>
  <c r="I1476" i="1" s="1"/>
  <c r="J1476" i="1"/>
  <c r="H1477" i="1"/>
  <c r="I1477" i="1" s="1"/>
  <c r="J1477" i="1"/>
  <c r="H1478" i="1"/>
  <c r="I1478" i="1" s="1"/>
  <c r="J1478" i="1"/>
  <c r="H1479" i="1"/>
  <c r="I1479" i="1" s="1"/>
  <c r="J1479" i="1"/>
  <c r="G1480" i="1"/>
  <c r="G1482" i="1"/>
  <c r="G1484" i="1"/>
  <c r="G1486" i="1"/>
  <c r="G1488" i="1"/>
  <c r="G1490" i="1"/>
  <c r="G1492" i="1"/>
  <c r="G1494" i="1"/>
  <c r="G1496" i="1"/>
  <c r="G1498" i="1"/>
  <c r="G1500" i="1"/>
  <c r="G1502" i="1"/>
  <c r="G1504" i="1"/>
  <c r="G1506" i="1"/>
  <c r="G1508" i="1"/>
  <c r="G1510" i="1"/>
  <c r="G1512" i="1"/>
  <c r="G1514" i="1"/>
  <c r="G1516" i="1"/>
  <c r="G1520" i="1"/>
  <c r="G1522" i="1"/>
  <c r="G1524" i="1"/>
  <c r="G1526"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D7" i="4"/>
  <c r="D133" i="4"/>
  <c r="E151" i="4"/>
  <c r="F643" i="4"/>
  <c r="F7" i="5"/>
  <c r="H307" i="9"/>
  <c r="E176" i="5"/>
  <c r="E237" i="5"/>
  <c r="D141" i="6"/>
  <c r="G317" i="9" s="1"/>
  <c r="E317" i="9" s="1"/>
  <c r="F5" i="6"/>
  <c r="D43" i="8"/>
  <c r="H1480" i="1"/>
  <c r="E408" i="4"/>
  <c r="D403" i="1" s="1"/>
  <c r="E636" i="4"/>
  <c r="D630" i="1" s="1"/>
  <c r="F69" i="5"/>
  <c r="G309" i="9"/>
  <c r="E309" i="9" s="1"/>
  <c r="B309" i="9" s="1"/>
  <c r="F190" i="5"/>
  <c r="G310" i="9"/>
  <c r="E310" i="9" s="1"/>
  <c r="B310" i="9" s="1"/>
  <c r="F206" i="5"/>
  <c r="F238" i="5"/>
  <c r="D237" i="5"/>
  <c r="D152" i="4"/>
  <c r="D196" i="4"/>
  <c r="F216" i="4"/>
  <c r="D351" i="4"/>
  <c r="D363" i="4"/>
  <c r="F417" i="4"/>
  <c r="D420" i="4"/>
  <c r="D580" i="4"/>
  <c r="F8" i="5"/>
  <c r="F70" i="5"/>
  <c r="F88" i="5"/>
  <c r="E307" i="9"/>
  <c r="B307" i="9" s="1"/>
  <c r="F177" i="5"/>
  <c r="F191" i="5"/>
  <c r="F207" i="5"/>
  <c r="F239" i="5"/>
  <c r="F259" i="5"/>
  <c r="F6" i="6"/>
  <c r="F36" i="6"/>
  <c r="F90" i="6"/>
  <c r="F130" i="6"/>
  <c r="B315" i="9"/>
  <c r="E314" i="9"/>
  <c r="I10" i="3" s="1"/>
  <c r="G312" i="9"/>
  <c r="E312" i="9" s="1"/>
  <c r="D42" i="8"/>
  <c r="H19" i="9"/>
  <c r="E19" i="9" s="1"/>
  <c r="B19" i="9" s="1"/>
  <c r="F416" i="4"/>
  <c r="F603" i="4"/>
  <c r="D87" i="5"/>
  <c r="E146" i="5"/>
  <c r="D1124" i="1" s="1"/>
  <c r="H1124" i="1" s="1"/>
  <c r="E290" i="9"/>
  <c r="B290" i="9" s="1"/>
  <c r="F149" i="5"/>
  <c r="D176" i="5"/>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66" i="9"/>
  <c r="H165" i="9"/>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B215" i="9"/>
  <c r="B217" i="9"/>
  <c r="B219" i="9"/>
  <c r="B221" i="9"/>
  <c r="B223" i="9"/>
  <c r="B225" i="9"/>
  <c r="B227" i="9"/>
  <c r="B229" i="9"/>
  <c r="B231" i="9"/>
  <c r="B233" i="9"/>
  <c r="B235" i="9"/>
  <c r="B237" i="9"/>
  <c r="B239" i="9"/>
  <c r="B241" i="9"/>
  <c r="B243" i="9"/>
  <c r="B245" i="9"/>
  <c r="H116" i="1" l="1"/>
  <c r="H248" i="1"/>
  <c r="H255" i="1"/>
  <c r="B317" i="9"/>
  <c r="E316" i="9"/>
  <c r="F176" i="5"/>
  <c r="D175" i="5"/>
  <c r="H22" i="3"/>
  <c r="C1153" i="1"/>
  <c r="F87" i="5"/>
  <c r="C1065" i="1"/>
  <c r="B312" i="9"/>
  <c r="F580" i="4"/>
  <c r="D528" i="4"/>
  <c r="C574" i="1"/>
  <c r="F363" i="4"/>
  <c r="C358" i="1"/>
  <c r="H21" i="9"/>
  <c r="G21" i="9"/>
  <c r="D151" i="4"/>
  <c r="F152" i="4"/>
  <c r="C148" i="1"/>
  <c r="D68" i="5"/>
  <c r="E175" i="5"/>
  <c r="D1152" i="1" s="1"/>
  <c r="I22" i="3"/>
  <c r="D1153" i="1"/>
  <c r="E68" i="5"/>
  <c r="E289" i="4"/>
  <c r="I17" i="3"/>
  <c r="D147" i="1"/>
  <c r="D6" i="4"/>
  <c r="F7" i="4"/>
  <c r="C3" i="1"/>
  <c r="I1459" i="1"/>
  <c r="I1457" i="1"/>
  <c r="I1455" i="1"/>
  <c r="I1452" i="1"/>
  <c r="I1450" i="1"/>
  <c r="I1448" i="1"/>
  <c r="I1446" i="1"/>
  <c r="I1462" i="1"/>
  <c r="I1444" i="1"/>
  <c r="I1443" i="1"/>
  <c r="I1442" i="1"/>
  <c r="I1441" i="1"/>
  <c r="I1440" i="1"/>
  <c r="I1439" i="1"/>
  <c r="G1124" i="1"/>
  <c r="E166" i="9"/>
  <c r="B166" i="9" s="1"/>
  <c r="F213" i="9"/>
  <c r="K1450" i="9"/>
  <c r="G313" i="9"/>
  <c r="E313" i="9" s="1"/>
  <c r="B313" i="9" s="1"/>
  <c r="I34" i="3"/>
  <c r="C1517" i="1"/>
  <c r="D635" i="4"/>
  <c r="F420" i="4"/>
  <c r="C414" i="1"/>
  <c r="D350" i="4"/>
  <c r="F351" i="4"/>
  <c r="C346" i="1"/>
  <c r="F196" i="4"/>
  <c r="C192" i="1"/>
  <c r="F237" i="5"/>
  <c r="H23" i="3"/>
  <c r="C1214" i="1"/>
  <c r="F146" i="5"/>
  <c r="I35" i="3"/>
  <c r="C1518" i="1"/>
  <c r="F141" i="6"/>
  <c r="H28" i="3"/>
  <c r="C1435" i="1"/>
  <c r="I23" i="3"/>
  <c r="D1214" i="1"/>
  <c r="F133" i="4"/>
  <c r="C129" i="1"/>
  <c r="E290" i="4"/>
  <c r="D286" i="1" s="1"/>
  <c r="E412" i="4"/>
  <c r="I16" i="3"/>
  <c r="D2" i="1"/>
  <c r="E21" i="9" l="1"/>
  <c r="B21" i="9" s="1"/>
  <c r="G129" i="1"/>
  <c r="H129" i="1"/>
  <c r="G1435" i="1"/>
  <c r="H1435" i="1"/>
  <c r="H9" i="3"/>
  <c r="H1214" i="1"/>
  <c r="G1214" i="1"/>
  <c r="G414" i="1"/>
  <c r="H414" i="1"/>
  <c r="F635" i="4"/>
  <c r="C629" i="1"/>
  <c r="G3" i="1"/>
  <c r="H3" i="1"/>
  <c r="D412" i="4"/>
  <c r="F6" i="4"/>
  <c r="H16" i="3"/>
  <c r="C2" i="1"/>
  <c r="I21" i="3"/>
  <c r="D1046" i="1"/>
  <c r="E6" i="5"/>
  <c r="F68" i="5"/>
  <c r="H21" i="3"/>
  <c r="C1046" i="1"/>
  <c r="D6" i="5"/>
  <c r="G358" i="1"/>
  <c r="H358" i="1"/>
  <c r="G574" i="1"/>
  <c r="H574" i="1"/>
  <c r="E639" i="4"/>
  <c r="D407" i="1"/>
  <c r="H1518" i="1"/>
  <c r="G1518" i="1"/>
  <c r="G192" i="1"/>
  <c r="H192" i="1"/>
  <c r="G346" i="1"/>
  <c r="H346" i="1"/>
  <c r="D408" i="4"/>
  <c r="F350" i="4"/>
  <c r="C345" i="1"/>
  <c r="D407" i="4"/>
  <c r="G1517" i="1"/>
  <c r="H1517" i="1"/>
  <c r="H11" i="3"/>
  <c r="B213" i="9"/>
  <c r="E413" i="4"/>
  <c r="E414" i="4" s="1"/>
  <c r="D409" i="1" s="1"/>
  <c r="E291" i="4"/>
  <c r="D287" i="1" s="1"/>
  <c r="D285" i="1"/>
  <c r="G148" i="1"/>
  <c r="H148" i="1"/>
  <c r="D289" i="4"/>
  <c r="F151" i="4"/>
  <c r="H17" i="3"/>
  <c r="C147" i="1"/>
  <c r="D636" i="4"/>
  <c r="F528" i="4"/>
  <c r="C522" i="1"/>
  <c r="E311" i="9"/>
  <c r="H1065" i="1"/>
  <c r="G1065" i="1"/>
  <c r="H1153" i="1"/>
  <c r="G1153" i="1"/>
  <c r="F175" i="5"/>
  <c r="C1152" i="1"/>
  <c r="G522" i="1" l="1"/>
  <c r="H522" i="1"/>
  <c r="N3" i="9"/>
  <c r="I11" i="3"/>
  <c r="G345" i="1"/>
  <c r="H345" i="1"/>
  <c r="F408" i="4"/>
  <c r="C403" i="1"/>
  <c r="G284" i="9"/>
  <c r="E284" i="9" s="1"/>
  <c r="B284" i="9" s="1"/>
  <c r="G278" i="9"/>
  <c r="F6" i="5"/>
  <c r="C984" i="1"/>
  <c r="H278" i="9"/>
  <c r="D984" i="1"/>
  <c r="D290" i="4"/>
  <c r="F636" i="4"/>
  <c r="C630" i="1"/>
  <c r="D291" i="4"/>
  <c r="F289" i="4"/>
  <c r="D413" i="4"/>
  <c r="C285" i="1"/>
  <c r="H1152" i="1"/>
  <c r="G1152" i="1"/>
  <c r="H147" i="1"/>
  <c r="G147" i="1"/>
  <c r="E640" i="4"/>
  <c r="E641" i="4" s="1"/>
  <c r="E415" i="4"/>
  <c r="D410" i="1" s="1"/>
  <c r="D408" i="1"/>
  <c r="F407" i="4"/>
  <c r="C402" i="1"/>
  <c r="D633" i="1"/>
  <c r="H1046" i="1"/>
  <c r="G1046" i="1"/>
  <c r="H2" i="1"/>
  <c r="G2" i="1"/>
  <c r="D639" i="4"/>
  <c r="D414" i="4"/>
  <c r="F412" i="4"/>
  <c r="C407" i="1"/>
  <c r="G629" i="1"/>
  <c r="H629" i="1"/>
  <c r="K3" i="9"/>
  <c r="I9" i="3"/>
  <c r="E278" i="9" l="1"/>
  <c r="B278" i="9" s="1"/>
  <c r="D635" i="1"/>
  <c r="G285" i="1"/>
  <c r="H285" i="1"/>
  <c r="G630" i="1"/>
  <c r="H630" i="1"/>
  <c r="F290" i="4"/>
  <c r="C286" i="1"/>
  <c r="G407" i="1"/>
  <c r="H407" i="1"/>
  <c r="F414" i="4"/>
  <c r="C409" i="1"/>
  <c r="F639" i="4"/>
  <c r="C633" i="1"/>
  <c r="G402" i="1"/>
  <c r="H402" i="1"/>
  <c r="E642" i="4"/>
  <c r="D634" i="1"/>
  <c r="D640" i="4"/>
  <c r="D415" i="4"/>
  <c r="F413" i="4"/>
  <c r="C408" i="1"/>
  <c r="F291" i="4"/>
  <c r="C287" i="1"/>
  <c r="H8" i="3"/>
  <c r="G984" i="1"/>
  <c r="H984" i="1"/>
  <c r="E277" i="9"/>
  <c r="G403" i="1"/>
  <c r="H403" i="1"/>
  <c r="M3" i="9" l="1"/>
  <c r="I8" i="3"/>
  <c r="D642" i="4"/>
  <c r="F640" i="4"/>
  <c r="C634" i="1"/>
  <c r="E646" i="4"/>
  <c r="D636" i="1"/>
  <c r="G409" i="1"/>
  <c r="H409" i="1"/>
  <c r="G286" i="1"/>
  <c r="H286" i="1"/>
  <c r="G287" i="1"/>
  <c r="H287" i="1"/>
  <c r="G408" i="1"/>
  <c r="H408" i="1"/>
  <c r="F415" i="4"/>
  <c r="C410" i="1"/>
  <c r="G633" i="1"/>
  <c r="H633" i="1"/>
  <c r="D641" i="4"/>
  <c r="E645" i="4"/>
  <c r="I18" i="3" l="1"/>
  <c r="D639" i="1"/>
  <c r="G410" i="1"/>
  <c r="H410" i="1"/>
  <c r="I19" i="3"/>
  <c r="D640" i="1"/>
  <c r="D645" i="4"/>
  <c r="F641" i="4"/>
  <c r="C635" i="1"/>
  <c r="G634" i="1"/>
  <c r="H634" i="1"/>
  <c r="D646" i="4"/>
  <c r="F642" i="4"/>
  <c r="C636" i="1"/>
  <c r="G276" i="9" l="1"/>
  <c r="E276" i="9" s="1"/>
  <c r="B276" i="9" s="1"/>
  <c r="G636" i="1"/>
  <c r="H636" i="1"/>
  <c r="F646" i="4"/>
  <c r="H19" i="3"/>
  <c r="C640" i="1"/>
  <c r="G635" i="1"/>
  <c r="H635" i="1"/>
  <c r="F645" i="4"/>
  <c r="H18" i="3"/>
  <c r="C639" i="1"/>
  <c r="H7" i="3" s="1"/>
  <c r="J3" i="9" l="1"/>
  <c r="G639" i="1"/>
  <c r="H639" i="1"/>
  <c r="G640" i="1"/>
  <c r="H640" i="1"/>
  <c r="G274" i="9" l="1"/>
  <c r="L272" i="9"/>
  <c r="H274" i="9"/>
  <c r="M272" i="9"/>
  <c r="H18" i="9"/>
  <c r="G18" i="9"/>
  <c r="H17" i="9"/>
  <c r="H16" i="9"/>
  <c r="G15" i="9"/>
  <c r="I17" i="9"/>
  <c r="L16" i="9"/>
  <c r="M15" i="9"/>
  <c r="I5" i="9"/>
  <c r="J6" i="9"/>
  <c r="K7" i="9"/>
  <c r="I9" i="9"/>
  <c r="K13" i="9"/>
  <c r="J12" i="9"/>
  <c r="I11" i="9"/>
  <c r="J13" i="9"/>
  <c r="I12" i="9"/>
  <c r="K10" i="9"/>
  <c r="J5" i="9"/>
  <c r="K6" i="9"/>
  <c r="I8" i="9"/>
  <c r="J9" i="9"/>
  <c r="K9" i="9"/>
  <c r="J17" i="9"/>
  <c r="M16" i="9"/>
  <c r="L15" i="9"/>
  <c r="F15" i="9" s="1"/>
  <c r="G17" i="9"/>
  <c r="G16" i="9"/>
  <c r="E16" i="9" s="1"/>
  <c r="H15" i="9"/>
  <c r="K5" i="9"/>
  <c r="I7" i="9"/>
  <c r="J8" i="9"/>
  <c r="I13" i="9"/>
  <c r="K11" i="9"/>
  <c r="K12" i="9"/>
  <c r="J11" i="9"/>
  <c r="I6" i="9"/>
  <c r="J7" i="9"/>
  <c r="K8" i="9"/>
  <c r="J10" i="9"/>
  <c r="E10" i="9" s="1"/>
  <c r="B10" i="9" s="1"/>
  <c r="E18" i="9" l="1"/>
  <c r="B18" i="9" s="1"/>
  <c r="F272" i="9"/>
  <c r="E9" i="9"/>
  <c r="B9" i="9" s="1"/>
  <c r="E6" i="9"/>
  <c r="B6" i="9" s="1"/>
  <c r="E13" i="9"/>
  <c r="B13" i="9" s="1"/>
  <c r="E7" i="9"/>
  <c r="B7" i="9" s="1"/>
  <c r="E17" i="9"/>
  <c r="B17" i="9" s="1"/>
  <c r="E8" i="9"/>
  <c r="B8" i="9" s="1"/>
  <c r="E12" i="9"/>
  <c r="B12" i="9" s="1"/>
  <c r="E11" i="9"/>
  <c r="B11" i="9" s="1"/>
  <c r="E5" i="9"/>
  <c r="F16" i="9"/>
  <c r="B16" i="9" s="1"/>
  <c r="E15" i="9"/>
  <c r="E274" i="9"/>
  <c r="B5" i="9" l="1"/>
  <c r="E4" i="9"/>
  <c r="B272" i="9"/>
  <c r="F20" i="9"/>
  <c r="B15" i="9"/>
  <c r="E14" i="9"/>
  <c r="B274" i="9"/>
  <c r="E20" i="9"/>
  <c r="I7" i="3" s="1"/>
  <c r="F14" i="9"/>
  <c r="E3" i="9" l="1"/>
  <c r="F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<sst xmlns="http://schemas.openxmlformats.org/spreadsheetml/2006/main" count="4369" uniqueCount="3421">
  <si>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</si>
  <si>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</si>
  <si>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</si>
  <si>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</si>
  <si>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</si>
  <si>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</si>
  <si>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</si>
  <si>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</si>
  <si>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</si>
  <si>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</si>
  <si>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</si>
  <si>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</si>
  <si>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</si>
  <si>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</si>
  <si>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</si>
  <si>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</si>
  <si>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</si>
  <si>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</si>
  <si>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</si>
  <si>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</si>
  <si>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</si>
  <si>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</si>
  <si>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</si>
  <si>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</si>
  <si>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</si>
  <si>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</si>
  <si>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</si>
  <si>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</si>
  <si>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</si>
  <si>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</si>
  <si>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</si>
  <si>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</si>
  <si>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</si>
  <si>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</si>
  <si>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</si>
  <si>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</si>
  <si>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</si>
  <si>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</si>
  <si>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</si>
  <si>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</si>
  <si>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</si>
  <si>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</si>
  <si>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</si>
  <si>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</si>
  <si>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</si>
  <si>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</si>
  <si>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</si>
  <si>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</si>
  <si>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</si>
  <si>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36532 - OPĆINA LOVAS</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</si>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</sst>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1003994.47</v>
      </c>
      <c r="D2" s="6">
        <f>'PR-RAS'!E6</f>
        <v>989589.21000000008</v>
      </c>
      <c r="E2" s="6">
        <v>0</v>
      </c>
      <c r="F2" s="6">
        <v>0</v>
      </c>
      <c r="G2" s="7">
        <f t="shared" ref="G2:G264" si="0">(B2/1000)*(C2*1+D2*2)</f>
        <v>2983.1728900000003</v>
      </c>
      <c r="H2" s="7">
        <f t="shared" ref="H2:H264" si="1">ABS(C2-ROUND(C2,0))+ABS(D2-ROUND(D2,0))</f>
        <v>0.68000000005122274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156875.29999999999</v>
      </c>
      <c r="D3" s="1">
        <f>'PR-RAS'!E7</f>
        <v>193152.13</v>
      </c>
      <c r="E3" s="1">
        <v>0</v>
      </c>
      <c r="F3" s="1">
        <v>0</v>
      </c>
      <c r="G3" s="2">
        <f t="shared" si="0"/>
        <v>1086.3591200000001</v>
      </c>
      <c r="H3" s="2">
        <f t="shared" si="1"/>
        <v>0.42999999999301508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132565.65</v>
      </c>
      <c r="D4" s="1">
        <f>'PR-RAS'!E8</f>
        <v>170302.69</v>
      </c>
      <c r="E4" s="1">
        <v>0</v>
      </c>
      <c r="F4" s="1">
        <v>0</v>
      </c>
      <c r="G4" s="2">
        <f t="shared" si="0"/>
        <v>1419.5130900000001</v>
      </c>
      <c r="H4" s="2">
        <f t="shared" si="1"/>
        <v>0.66000000000349246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132565.65</v>
      </c>
      <c r="D5" s="1">
        <f>'PR-RAS'!E9</f>
        <v>170302.69</v>
      </c>
      <c r="E5" s="1">
        <v>0</v>
      </c>
      <c r="F5" s="1">
        <v>0</v>
      </c>
      <c r="G5" s="2">
        <f t="shared" si="0"/>
        <v>1892.6841200000001</v>
      </c>
      <c r="H5" s="2">
        <f t="shared" si="1"/>
        <v>0.66000000000349246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22859.019999999997</v>
      </c>
      <c r="D19" s="1">
        <f>'PR-RAS'!E23</f>
        <v>21293.58</v>
      </c>
      <c r="E19" s="1">
        <v>0</v>
      </c>
      <c r="F19" s="1">
        <v>0</v>
      </c>
      <c r="G19" s="2">
        <f t="shared" si="0"/>
        <v>1178.03124</v>
      </c>
      <c r="H19" s="2">
        <f t="shared" si="1"/>
        <v>0.43999999999505235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961.1</v>
      </c>
      <c r="D20" s="1">
        <f>'PR-RAS'!E24</f>
        <v>643.27</v>
      </c>
      <c r="E20" s="1">
        <v>0</v>
      </c>
      <c r="F20" s="1">
        <v>0</v>
      </c>
      <c r="G20" s="2">
        <f t="shared" si="0"/>
        <v>42.705159999999999</v>
      </c>
      <c r="H20" s="2">
        <f t="shared" si="1"/>
        <v>0.37000000000000455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21897.919999999998</v>
      </c>
      <c r="D23" s="1">
        <f>'PR-RAS'!E27</f>
        <v>20650.310000000001</v>
      </c>
      <c r="E23" s="1">
        <v>0</v>
      </c>
      <c r="F23" s="1">
        <v>0</v>
      </c>
      <c r="G23" s="2">
        <f t="shared" si="0"/>
        <v>1390.36788</v>
      </c>
      <c r="H23" s="2">
        <f t="shared" si="1"/>
        <v>0.3900000000030559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1450.63</v>
      </c>
      <c r="D25" s="1">
        <f>'PR-RAS'!E29</f>
        <v>1555.86</v>
      </c>
      <c r="E25" s="1">
        <v>0</v>
      </c>
      <c r="F25" s="1">
        <v>0</v>
      </c>
      <c r="G25" s="2">
        <f t="shared" si="0"/>
        <v>109.49640000000001</v>
      </c>
      <c r="H25" s="2">
        <f t="shared" si="1"/>
        <v>0.50999999999999091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1450.63</v>
      </c>
      <c r="D27" s="1">
        <f>'PR-RAS'!E31</f>
        <v>1555.86</v>
      </c>
      <c r="E27" s="1">
        <v>0</v>
      </c>
      <c r="F27" s="1">
        <v>0</v>
      </c>
      <c r="G27" s="2">
        <f t="shared" si="0"/>
        <v>118.6211</v>
      </c>
      <c r="H27" s="2">
        <f t="shared" si="1"/>
        <v>0.50999999999999091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634621.52</v>
      </c>
      <c r="D46" s="1">
        <f>'PR-RAS'!E50</f>
        <v>615971</v>
      </c>
      <c r="E46" s="1">
        <v>0</v>
      </c>
      <c r="F46" s="1">
        <v>0</v>
      </c>
      <c r="G46" s="2">
        <f t="shared" si="0"/>
        <v>83995.358399999997</v>
      </c>
      <c r="H46" s="2">
        <f t="shared" si="1"/>
        <v>0.47999999998137355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471962.88</v>
      </c>
      <c r="D55" s="1">
        <f>'PR-RAS'!E59</f>
        <v>502742</v>
      </c>
      <c r="E55" s="1">
        <v>0</v>
      </c>
      <c r="F55" s="1">
        <v>0</v>
      </c>
      <c r="G55" s="2">
        <f t="shared" si="0"/>
        <v>79782.131519999995</v>
      </c>
      <c r="H55" s="2">
        <f t="shared" si="1"/>
        <v>0.11999999999534339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289890.89</v>
      </c>
      <c r="D56" s="1">
        <f>'PR-RAS'!E60</f>
        <v>317121.65000000002</v>
      </c>
      <c r="E56" s="1">
        <v>0</v>
      </c>
      <c r="F56" s="1">
        <v>0</v>
      </c>
      <c r="G56" s="2">
        <f t="shared" si="0"/>
        <v>50827.380450000004</v>
      </c>
      <c r="H56" s="2">
        <f t="shared" si="1"/>
        <v>0.4599999999627471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182071.99</v>
      </c>
      <c r="D57" s="1">
        <f>'PR-RAS'!E61</f>
        <v>185620.35</v>
      </c>
      <c r="E57" s="1">
        <v>0</v>
      </c>
      <c r="F57" s="1">
        <v>0</v>
      </c>
      <c r="G57" s="2">
        <f t="shared" si="0"/>
        <v>30985.510639999997</v>
      </c>
      <c r="H57" s="2">
        <f t="shared" si="1"/>
        <v>0.36000000001513399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32374.85</v>
      </c>
      <c r="D58" s="1">
        <f>'PR-RAS'!E62</f>
        <v>15880.48</v>
      </c>
      <c r="E58" s="1">
        <v>0</v>
      </c>
      <c r="F58" s="1">
        <v>0</v>
      </c>
      <c r="G58" s="2">
        <f t="shared" si="0"/>
        <v>3655.7411699999998</v>
      </c>
      <c r="H58" s="2">
        <f t="shared" si="1"/>
        <v>0.63000000000101863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7704.33</v>
      </c>
      <c r="D59" s="1">
        <f>'PR-RAS'!E63</f>
        <v>15880.48</v>
      </c>
      <c r="E59" s="1">
        <v>0</v>
      </c>
      <c r="F59" s="1">
        <v>0</v>
      </c>
      <c r="G59" s="2">
        <f t="shared" si="0"/>
        <v>2288.9868200000001</v>
      </c>
      <c r="H59" s="2">
        <f t="shared" si="1"/>
        <v>0.80999999999949068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24670.52</v>
      </c>
      <c r="D60" s="1">
        <f>'PR-RAS'!E64</f>
        <v>0</v>
      </c>
      <c r="E60" s="1">
        <v>0</v>
      </c>
      <c r="F60" s="1">
        <v>0</v>
      </c>
      <c r="G60" s="2">
        <f t="shared" si="0"/>
        <v>1455.56068</v>
      </c>
      <c r="H60" s="2">
        <f t="shared" si="1"/>
        <v>0.47999999999956344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130283.79</v>
      </c>
      <c r="D70" s="1">
        <f>'PR-RAS'!E74</f>
        <v>97348.52</v>
      </c>
      <c r="E70" s="1">
        <v>0</v>
      </c>
      <c r="F70" s="1">
        <v>0</v>
      </c>
      <c r="G70" s="2">
        <f t="shared" si="0"/>
        <v>22423.677270000004</v>
      </c>
      <c r="H70" s="2">
        <f t="shared" si="1"/>
        <v>0.69000000000232831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130283.79</v>
      </c>
      <c r="D71" s="1">
        <f>'PR-RAS'!E75</f>
        <v>97348.52</v>
      </c>
      <c r="E71" s="1">
        <v>0</v>
      </c>
      <c r="F71" s="1">
        <v>0</v>
      </c>
      <c r="G71" s="2">
        <f t="shared" si="0"/>
        <v>22748.658100000004</v>
      </c>
      <c r="H71" s="2">
        <f t="shared" si="1"/>
        <v>0.69000000000232831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95960.1</v>
      </c>
      <c r="D78" s="1">
        <f>'PR-RAS'!E82</f>
        <v>64582.01</v>
      </c>
      <c r="E78" s="1">
        <v>0</v>
      </c>
      <c r="F78" s="1">
        <v>0</v>
      </c>
      <c r="G78" s="2">
        <f t="shared" si="0"/>
        <v>17334.557239999998</v>
      </c>
      <c r="H78" s="2">
        <f t="shared" si="1"/>
        <v>0.11000000000785803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27.02</v>
      </c>
      <c r="D79" s="1">
        <f>'PR-RAS'!E83</f>
        <v>14.59</v>
      </c>
      <c r="E79" s="1">
        <v>0</v>
      </c>
      <c r="F79" s="1">
        <v>0</v>
      </c>
      <c r="G79" s="2">
        <f t="shared" si="0"/>
        <v>4.3836000000000004</v>
      </c>
      <c r="H79" s="2">
        <f t="shared" si="1"/>
        <v>0.42999999999999972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27.02</v>
      </c>
      <c r="D81" s="1">
        <f>'PR-RAS'!E85</f>
        <v>14.59</v>
      </c>
      <c r="E81" s="1">
        <v>0</v>
      </c>
      <c r="F81" s="1">
        <v>0</v>
      </c>
      <c r="G81" s="2">
        <f t="shared" si="0"/>
        <v>4.4960000000000004</v>
      </c>
      <c r="H81" s="2">
        <f t="shared" si="1"/>
        <v>0.42999999999999972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95933.08</v>
      </c>
      <c r="D87" s="1">
        <f>'PR-RAS'!E91</f>
        <v>64567.420000000006</v>
      </c>
      <c r="E87" s="1">
        <v>0</v>
      </c>
      <c r="F87" s="1">
        <v>0</v>
      </c>
      <c r="G87" s="2">
        <f t="shared" si="0"/>
        <v>19355.841120000001</v>
      </c>
      <c r="H87" s="2">
        <f t="shared" si="1"/>
        <v>0.50000000000727596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4649.95</v>
      </c>
      <c r="D88" s="1">
        <f>'PR-RAS'!E92</f>
        <v>4127.16</v>
      </c>
      <c r="E88" s="1">
        <v>0</v>
      </c>
      <c r="F88" s="1">
        <v>0</v>
      </c>
      <c r="G88" s="2">
        <f t="shared" si="0"/>
        <v>1122.6714899999999</v>
      </c>
      <c r="H88" s="2">
        <f t="shared" si="1"/>
        <v>0.21000000000003638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74412.350000000006</v>
      </c>
      <c r="D89" s="1">
        <f>'PR-RAS'!E93</f>
        <v>41634.550000000003</v>
      </c>
      <c r="E89" s="1">
        <v>0</v>
      </c>
      <c r="F89" s="1">
        <v>0</v>
      </c>
      <c r="G89" s="2">
        <f t="shared" si="0"/>
        <v>13875.9676</v>
      </c>
      <c r="H89" s="2">
        <f t="shared" si="1"/>
        <v>0.80000000000291038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14446.83</v>
      </c>
      <c r="D90" s="1">
        <f>'PR-RAS'!E94</f>
        <v>18805.71</v>
      </c>
      <c r="E90" s="1">
        <v>0</v>
      </c>
      <c r="F90" s="1">
        <v>0</v>
      </c>
      <c r="G90" s="2">
        <f t="shared" si="0"/>
        <v>4633.1842499999993</v>
      </c>
      <c r="H90" s="2">
        <f t="shared" si="1"/>
        <v>0.46000000000094587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2423.9499999999998</v>
      </c>
      <c r="D93" s="1">
        <f>'PR-RAS'!E97</f>
        <v>0</v>
      </c>
      <c r="E93" s="1">
        <v>0</v>
      </c>
      <c r="F93" s="1">
        <v>0</v>
      </c>
      <c r="G93" s="2">
        <f t="shared" si="0"/>
        <v>223.00339999999997</v>
      </c>
      <c r="H93" s="2">
        <f t="shared" si="1"/>
        <v>5.0000000000181899E-2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79705.540000000008</v>
      </c>
      <c r="D102" s="1">
        <f>'PR-RAS'!E106</f>
        <v>75466.05</v>
      </c>
      <c r="E102" s="1">
        <v>0</v>
      </c>
      <c r="F102" s="1">
        <v>0</v>
      </c>
      <c r="G102" s="2">
        <f t="shared" si="0"/>
        <v>23294.401640000004</v>
      </c>
      <c r="H102" s="2">
        <f t="shared" si="1"/>
        <v>0.50999999999476131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6147.19</v>
      </c>
      <c r="D103" s="1">
        <f>'PR-RAS'!E107</f>
        <v>5246.0999999999995</v>
      </c>
      <c r="E103" s="1">
        <v>0</v>
      </c>
      <c r="F103" s="1">
        <v>0</v>
      </c>
      <c r="G103" s="2">
        <f t="shared" si="0"/>
        <v>1697.2177799999997</v>
      </c>
      <c r="H103" s="2">
        <f t="shared" si="1"/>
        <v>0.28999999999905413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6141.08</v>
      </c>
      <c r="D105" s="1">
        <f>'PR-RAS'!E109</f>
        <v>5239.12</v>
      </c>
      <c r="E105" s="1">
        <v>0</v>
      </c>
      <c r="F105" s="1">
        <v>0</v>
      </c>
      <c r="G105" s="2">
        <f t="shared" si="0"/>
        <v>1728.4092799999999</v>
      </c>
      <c r="H105" s="2">
        <f t="shared" si="1"/>
        <v>0.1999999999998181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6.11</v>
      </c>
      <c r="D106" s="1">
        <f>'PR-RAS'!E110</f>
        <v>6.98</v>
      </c>
      <c r="E106" s="1">
        <v>0</v>
      </c>
      <c r="F106" s="1">
        <v>0</v>
      </c>
      <c r="G106" s="2">
        <f t="shared" si="0"/>
        <v>2.1073499999999998</v>
      </c>
      <c r="H106" s="2">
        <f t="shared" si="1"/>
        <v>0.12999999999999989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406.62</v>
      </c>
      <c r="D108" s="1">
        <f>'PR-RAS'!E112</f>
        <v>1811.28</v>
      </c>
      <c r="E108" s="1">
        <v>0</v>
      </c>
      <c r="F108" s="1">
        <v>0</v>
      </c>
      <c r="G108" s="2">
        <f t="shared" si="0"/>
        <v>431.12225999999998</v>
      </c>
      <c r="H108" s="2">
        <f t="shared" si="1"/>
        <v>0.65999999999996817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406.62</v>
      </c>
      <c r="D111" s="1">
        <f>'PR-RAS'!E115</f>
        <v>0</v>
      </c>
      <c r="E111" s="1">
        <v>0</v>
      </c>
      <c r="F111" s="1">
        <v>0</v>
      </c>
      <c r="G111" s="2">
        <f t="shared" si="0"/>
        <v>44.728200000000001</v>
      </c>
      <c r="H111" s="2">
        <f t="shared" si="1"/>
        <v>0.37999999999999545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1811.28</v>
      </c>
      <c r="E113" s="1">
        <v>0</v>
      </c>
      <c r="F113" s="1">
        <v>0</v>
      </c>
      <c r="G113" s="2">
        <f t="shared" si="0"/>
        <v>405.72672</v>
      </c>
      <c r="H113" s="2">
        <f t="shared" si="1"/>
        <v>0.27999999999997272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73151.73000000001</v>
      </c>
      <c r="D116" s="1">
        <f>'PR-RAS'!E120</f>
        <v>68408.67</v>
      </c>
      <c r="E116" s="1">
        <v>0</v>
      </c>
      <c r="F116" s="1">
        <v>0</v>
      </c>
      <c r="G116" s="2">
        <f t="shared" si="0"/>
        <v>24146.443050000002</v>
      </c>
      <c r="H116" s="2">
        <f t="shared" si="1"/>
        <v>0.59999999999126885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3505.66</v>
      </c>
      <c r="D117" s="1">
        <f>'PR-RAS'!E121</f>
        <v>0</v>
      </c>
      <c r="E117" s="1">
        <v>0</v>
      </c>
      <c r="F117" s="1">
        <v>0</v>
      </c>
      <c r="G117" s="2">
        <f t="shared" si="0"/>
        <v>406.65656000000001</v>
      </c>
      <c r="H117" s="2">
        <f t="shared" si="1"/>
        <v>0.34000000000014552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69646.070000000007</v>
      </c>
      <c r="D118" s="1">
        <f>'PR-RAS'!E122</f>
        <v>68408.67</v>
      </c>
      <c r="E118" s="1">
        <v>0</v>
      </c>
      <c r="F118" s="1">
        <v>0</v>
      </c>
      <c r="G118" s="2">
        <f t="shared" si="0"/>
        <v>24156.218970000002</v>
      </c>
      <c r="H118" s="2">
        <f t="shared" si="1"/>
        <v>0.40000000000873115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7893.9400000000005</v>
      </c>
      <c r="D120" s="1">
        <f>'PR-RAS'!E124</f>
        <v>17665.5</v>
      </c>
      <c r="E120" s="1">
        <v>0</v>
      </c>
      <c r="F120" s="1">
        <v>0</v>
      </c>
      <c r="G120" s="2">
        <f t="shared" si="0"/>
        <v>5143.7678599999999</v>
      </c>
      <c r="H120" s="2">
        <f t="shared" si="1"/>
        <v>0.55999999999949068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4379.87</v>
      </c>
      <c r="D121" s="1">
        <f>'PR-RAS'!E125</f>
        <v>265.5</v>
      </c>
      <c r="E121" s="1">
        <v>0</v>
      </c>
      <c r="F121" s="1">
        <v>0</v>
      </c>
      <c r="G121" s="2">
        <f t="shared" si="0"/>
        <v>589.30439999999999</v>
      </c>
      <c r="H121" s="2">
        <f t="shared" si="1"/>
        <v>0.63000000000010914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4379.87</v>
      </c>
      <c r="D123" s="1">
        <f>'PR-RAS'!E127</f>
        <v>265.5</v>
      </c>
      <c r="E123" s="1">
        <v>0</v>
      </c>
      <c r="F123" s="1">
        <v>0</v>
      </c>
      <c r="G123" s="2">
        <f t="shared" si="0"/>
        <v>599.12613999999996</v>
      </c>
      <c r="H123" s="2">
        <f t="shared" si="1"/>
        <v>0.63000000000010914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3514.07</v>
      </c>
      <c r="D124" s="1">
        <f>'PR-RAS'!E128</f>
        <v>17400</v>
      </c>
      <c r="E124" s="1">
        <v>0</v>
      </c>
      <c r="F124" s="1">
        <v>0</v>
      </c>
      <c r="G124" s="2">
        <f t="shared" si="0"/>
        <v>4712.6306100000002</v>
      </c>
      <c r="H124" s="2">
        <f t="shared" si="1"/>
        <v>7.0000000000163709E-2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3514.07</v>
      </c>
      <c r="D125" s="1">
        <f>'PR-RAS'!E129</f>
        <v>2400</v>
      </c>
      <c r="E125" s="1">
        <v>0</v>
      </c>
      <c r="F125" s="1">
        <v>0</v>
      </c>
      <c r="G125" s="2">
        <f t="shared" si="0"/>
        <v>1030.9446800000001</v>
      </c>
      <c r="H125" s="2">
        <f t="shared" si="1"/>
        <v>7.0000000000163709E-2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15000</v>
      </c>
      <c r="E126" s="1">
        <v>0</v>
      </c>
      <c r="F126" s="1">
        <v>0</v>
      </c>
      <c r="G126" s="2">
        <f t="shared" si="0"/>
        <v>3750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28938.07</v>
      </c>
      <c r="D135" s="1">
        <f>'PR-RAS'!E139</f>
        <v>22752.52</v>
      </c>
      <c r="E135" s="1">
        <v>0</v>
      </c>
      <c r="F135" s="1">
        <v>0</v>
      </c>
      <c r="G135" s="2">
        <f t="shared" si="0"/>
        <v>9975.3767400000015</v>
      </c>
      <c r="H135" s="2">
        <f t="shared" si="1"/>
        <v>0.5499999999992724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28938.07</v>
      </c>
      <c r="D146" s="1">
        <f>'PR-RAS'!E150</f>
        <v>22752.52</v>
      </c>
      <c r="E146" s="1">
        <v>0</v>
      </c>
      <c r="F146" s="1">
        <v>0</v>
      </c>
      <c r="G146" s="2">
        <f t="shared" si="0"/>
        <v>10794.25095</v>
      </c>
      <c r="H146" s="2">
        <f t="shared" si="1"/>
        <v>0.5499999999992724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610453.90999999992</v>
      </c>
      <c r="D147" s="1">
        <f>'PR-RAS'!E151</f>
        <v>857550.7200000002</v>
      </c>
      <c r="E147" s="1">
        <v>0</v>
      </c>
      <c r="F147" s="1">
        <v>0</v>
      </c>
      <c r="G147" s="2">
        <f t="shared" si="0"/>
        <v>339531.08110000007</v>
      </c>
      <c r="H147" s="2">
        <f t="shared" si="1"/>
        <v>0.36999999987892807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226466.96</v>
      </c>
      <c r="D148" s="1">
        <f>'PR-RAS'!E152</f>
        <v>302918.71000000002</v>
      </c>
      <c r="E148" s="1">
        <v>0</v>
      </c>
      <c r="F148" s="1">
        <v>0</v>
      </c>
      <c r="G148" s="2">
        <f t="shared" si="0"/>
        <v>122348.74385999999</v>
      </c>
      <c r="H148" s="2">
        <f t="shared" si="1"/>
        <v>0.32999999998719431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189919.28</v>
      </c>
      <c r="D149" s="1">
        <f>'PR-RAS'!E153</f>
        <v>252327.69</v>
      </c>
      <c r="E149" s="1">
        <v>0</v>
      </c>
      <c r="F149" s="1">
        <v>0</v>
      </c>
      <c r="G149" s="2">
        <f t="shared" si="0"/>
        <v>102797.04968</v>
      </c>
      <c r="H149" s="2">
        <f t="shared" si="1"/>
        <v>0.58999999999650754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189919.28</v>
      </c>
      <c r="D150" s="1">
        <f>'PR-RAS'!E154</f>
        <v>252327.69</v>
      </c>
      <c r="E150" s="1">
        <v>0</v>
      </c>
      <c r="F150" s="1">
        <v>0</v>
      </c>
      <c r="G150" s="2">
        <f t="shared" si="0"/>
        <v>103491.62433999999</v>
      </c>
      <c r="H150" s="2">
        <f t="shared" si="1"/>
        <v>0.58999999999650754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8937.7999999999993</v>
      </c>
      <c r="D154" s="1">
        <f>'PR-RAS'!E158</f>
        <v>10501.08</v>
      </c>
      <c r="E154" s="1">
        <v>0</v>
      </c>
      <c r="F154" s="1">
        <v>0</v>
      </c>
      <c r="G154" s="2">
        <f t="shared" si="0"/>
        <v>4580.8138799999997</v>
      </c>
      <c r="H154" s="2">
        <f t="shared" si="1"/>
        <v>0.28000000000065484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27609.88</v>
      </c>
      <c r="D155" s="1">
        <f>'PR-RAS'!E159</f>
        <v>40089.94</v>
      </c>
      <c r="E155" s="1">
        <v>0</v>
      </c>
      <c r="F155" s="1">
        <v>0</v>
      </c>
      <c r="G155" s="2">
        <f t="shared" si="0"/>
        <v>16599.623040000002</v>
      </c>
      <c r="H155" s="2">
        <f t="shared" si="1"/>
        <v>0.17999999999665306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27609.88</v>
      </c>
      <c r="D157" s="1">
        <f>'PR-RAS'!E161</f>
        <v>40089.94</v>
      </c>
      <c r="E157" s="1">
        <v>0</v>
      </c>
      <c r="F157" s="1">
        <v>0</v>
      </c>
      <c r="G157" s="2">
        <f t="shared" si="0"/>
        <v>16815.202560000002</v>
      </c>
      <c r="H157" s="2">
        <f t="shared" si="1"/>
        <v>0.17999999999665306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212642.14</v>
      </c>
      <c r="D159" s="1">
        <f>'PR-RAS'!E163</f>
        <v>254695.84</v>
      </c>
      <c r="E159" s="1">
        <v>0</v>
      </c>
      <c r="F159" s="1">
        <v>0</v>
      </c>
      <c r="G159" s="2">
        <f t="shared" si="0"/>
        <v>114081.34356000001</v>
      </c>
      <c r="H159" s="2">
        <f t="shared" si="1"/>
        <v>0.3000000000174623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8520.0500000000011</v>
      </c>
      <c r="D160" s="1">
        <f>'PR-RAS'!E164</f>
        <v>6162.4400000000005</v>
      </c>
      <c r="E160" s="1">
        <v>0</v>
      </c>
      <c r="F160" s="1">
        <v>0</v>
      </c>
      <c r="G160" s="2">
        <f t="shared" si="0"/>
        <v>3314.3438700000002</v>
      </c>
      <c r="H160" s="2">
        <f t="shared" si="1"/>
        <v>0.49000000000160071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2516.14</v>
      </c>
      <c r="D161" s="1">
        <f>'PR-RAS'!E165</f>
        <v>1094.49</v>
      </c>
      <c r="E161" s="1">
        <v>0</v>
      </c>
      <c r="F161" s="1">
        <v>0</v>
      </c>
      <c r="G161" s="2">
        <f t="shared" si="0"/>
        <v>752.81920000000002</v>
      </c>
      <c r="H161" s="2">
        <f t="shared" si="1"/>
        <v>0.62999999999988177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2394.21</v>
      </c>
      <c r="D162" s="1">
        <f>'PR-RAS'!E166</f>
        <v>4016.09</v>
      </c>
      <c r="E162" s="1">
        <v>0</v>
      </c>
      <c r="F162" s="1">
        <v>0</v>
      </c>
      <c r="G162" s="2">
        <f t="shared" si="0"/>
        <v>1678.64879</v>
      </c>
      <c r="H162" s="2">
        <f t="shared" si="1"/>
        <v>0.3000000000001819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2942.13</v>
      </c>
      <c r="D163" s="1">
        <f>'PR-RAS'!E167</f>
        <v>555.34</v>
      </c>
      <c r="E163" s="1">
        <v>0</v>
      </c>
      <c r="F163" s="1">
        <v>0</v>
      </c>
      <c r="G163" s="2">
        <f t="shared" si="0"/>
        <v>656.55522000000008</v>
      </c>
      <c r="H163" s="2">
        <f t="shared" si="1"/>
        <v>0.47000000000014097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667.57</v>
      </c>
      <c r="D164" s="1">
        <f>'PR-RAS'!E168</f>
        <v>496.52</v>
      </c>
      <c r="E164" s="1">
        <v>0</v>
      </c>
      <c r="F164" s="1">
        <v>0</v>
      </c>
      <c r="G164" s="2">
        <f t="shared" si="0"/>
        <v>270.67943000000002</v>
      </c>
      <c r="H164" s="2">
        <f t="shared" si="1"/>
        <v>0.90999999999996817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69452.810000000012</v>
      </c>
      <c r="D165" s="1">
        <f>'PR-RAS'!E169</f>
        <v>81935.149999999994</v>
      </c>
      <c r="E165" s="1">
        <v>0</v>
      </c>
      <c r="F165" s="1">
        <v>0</v>
      </c>
      <c r="G165" s="2">
        <f t="shared" si="0"/>
        <v>38264.990039999997</v>
      </c>
      <c r="H165" s="2">
        <f t="shared" si="1"/>
        <v>0.33999999998195563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4171.75</v>
      </c>
      <c r="D166" s="1">
        <f>'PR-RAS'!E170</f>
        <v>16022.99</v>
      </c>
      <c r="E166" s="1">
        <v>0</v>
      </c>
      <c r="F166" s="1">
        <v>0</v>
      </c>
      <c r="G166" s="2">
        <f t="shared" si="0"/>
        <v>5975.9254499999997</v>
      </c>
      <c r="H166" s="2">
        <f t="shared" si="1"/>
        <v>0.26000000000021828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905.61</v>
      </c>
      <c r="D167" s="1">
        <f>'PR-RAS'!E171</f>
        <v>5340.28</v>
      </c>
      <c r="E167" s="1">
        <v>0</v>
      </c>
      <c r="F167" s="1">
        <v>0</v>
      </c>
      <c r="G167" s="2">
        <f t="shared" si="0"/>
        <v>1923.3042200000002</v>
      </c>
      <c r="H167" s="2">
        <f t="shared" si="1"/>
        <v>0.6699999999997317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50077.43</v>
      </c>
      <c r="D168" s="1">
        <f>'PR-RAS'!E172</f>
        <v>42872.61</v>
      </c>
      <c r="E168" s="1">
        <v>0</v>
      </c>
      <c r="F168" s="1">
        <v>0</v>
      </c>
      <c r="G168" s="2">
        <f t="shared" si="0"/>
        <v>22682.382550000002</v>
      </c>
      <c r="H168" s="2">
        <f t="shared" si="1"/>
        <v>0.81999999999970896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12114.75</v>
      </c>
      <c r="D169" s="1">
        <f>'PR-RAS'!E173</f>
        <v>16037.12</v>
      </c>
      <c r="E169" s="1">
        <v>0</v>
      </c>
      <c r="F169" s="1">
        <v>0</v>
      </c>
      <c r="G169" s="2">
        <f t="shared" si="0"/>
        <v>7423.750320000001</v>
      </c>
      <c r="H169" s="2">
        <f t="shared" si="1"/>
        <v>0.37000000000080036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1415.97</v>
      </c>
      <c r="D170" s="1">
        <f>'PR-RAS'!E174</f>
        <v>1182.43</v>
      </c>
      <c r="E170" s="1">
        <v>0</v>
      </c>
      <c r="F170" s="1">
        <v>0</v>
      </c>
      <c r="G170" s="2">
        <f t="shared" si="0"/>
        <v>638.96027000000004</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767.3</v>
      </c>
      <c r="D172" s="1">
        <f>'PR-RAS'!E176</f>
        <v>479.72</v>
      </c>
      <c r="E172" s="1">
        <v>0</v>
      </c>
      <c r="F172" s="1">
        <v>0</v>
      </c>
      <c r="G172" s="2">
        <f t="shared" si="0"/>
        <v>295.27254000000005</v>
      </c>
      <c r="H172" s="2">
        <f t="shared" si="1"/>
        <v>0.57999999999992724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97412.59</v>
      </c>
      <c r="D173" s="1">
        <f>'PR-RAS'!E177</f>
        <v>122085.97</v>
      </c>
      <c r="E173" s="1">
        <v>0</v>
      </c>
      <c r="F173" s="1">
        <v>0</v>
      </c>
      <c r="G173" s="2">
        <f t="shared" si="0"/>
        <v>58752.53916</v>
      </c>
      <c r="H173" s="2">
        <f t="shared" si="1"/>
        <v>0.44000000000232831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7741.37</v>
      </c>
      <c r="D174" s="1">
        <f>'PR-RAS'!E178</f>
        <v>7369.17</v>
      </c>
      <c r="E174" s="1">
        <v>0</v>
      </c>
      <c r="F174" s="1">
        <v>0</v>
      </c>
      <c r="G174" s="2">
        <f t="shared" si="0"/>
        <v>3888.9898299999995</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28392.03</v>
      </c>
      <c r="D175" s="1">
        <f>'PR-RAS'!E179</f>
        <v>32592.73</v>
      </c>
      <c r="E175" s="1">
        <v>0</v>
      </c>
      <c r="F175" s="1">
        <v>0</v>
      </c>
      <c r="G175" s="2">
        <f t="shared" si="0"/>
        <v>16282.483259999997</v>
      </c>
      <c r="H175" s="2">
        <f t="shared" si="1"/>
        <v>0.2999999999992724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10683.25</v>
      </c>
      <c r="D176" s="1">
        <f>'PR-RAS'!E180</f>
        <v>21989.35</v>
      </c>
      <c r="E176" s="1">
        <v>0</v>
      </c>
      <c r="F176" s="1">
        <v>0</v>
      </c>
      <c r="G176" s="2">
        <f t="shared" si="0"/>
        <v>9565.8412499999995</v>
      </c>
      <c r="H176" s="2">
        <f t="shared" si="1"/>
        <v>0.59999999999854481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9916.16</v>
      </c>
      <c r="D177" s="1">
        <f>'PR-RAS'!E181</f>
        <v>14239.27</v>
      </c>
      <c r="E177" s="1">
        <v>0</v>
      </c>
      <c r="F177" s="1">
        <v>0</v>
      </c>
      <c r="G177" s="2">
        <f t="shared" si="0"/>
        <v>6757.4671999999991</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155.94999999999999</v>
      </c>
      <c r="D179" s="1">
        <f>'PR-RAS'!E183</f>
        <v>43.8</v>
      </c>
      <c r="E179" s="1">
        <v>0</v>
      </c>
      <c r="F179" s="1">
        <v>0</v>
      </c>
      <c r="G179" s="2">
        <f t="shared" si="0"/>
        <v>43.351899999999993</v>
      </c>
      <c r="H179" s="2">
        <f t="shared" si="1"/>
        <v>0.25000000000001421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23824.560000000001</v>
      </c>
      <c r="D180" s="1">
        <f>'PR-RAS'!E184</f>
        <v>28487.11</v>
      </c>
      <c r="E180" s="1">
        <v>0</v>
      </c>
      <c r="F180" s="1">
        <v>0</v>
      </c>
      <c r="G180" s="2">
        <f t="shared" si="0"/>
        <v>14462.981619999999</v>
      </c>
      <c r="H180" s="2">
        <f t="shared" si="1"/>
        <v>0.5499999999992724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2692.45</v>
      </c>
      <c r="D181" s="1">
        <f>'PR-RAS'!E185</f>
        <v>3844.08</v>
      </c>
      <c r="E181" s="1">
        <v>0</v>
      </c>
      <c r="F181" s="1">
        <v>0</v>
      </c>
      <c r="G181" s="2">
        <f t="shared" si="0"/>
        <v>1868.5098</v>
      </c>
      <c r="H181" s="2">
        <f t="shared" si="1"/>
        <v>0.52999999999974534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14006.82</v>
      </c>
      <c r="D182" s="1">
        <f>'PR-RAS'!E186</f>
        <v>13520.46</v>
      </c>
      <c r="E182" s="1">
        <v>0</v>
      </c>
      <c r="F182" s="1">
        <v>0</v>
      </c>
      <c r="G182" s="2">
        <f t="shared" si="0"/>
        <v>7429.6409399999993</v>
      </c>
      <c r="H182" s="2">
        <f t="shared" si="1"/>
        <v>0.63999999999941792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37256.69</v>
      </c>
      <c r="D184" s="1">
        <f>'PR-RAS'!E188</f>
        <v>44512.28</v>
      </c>
      <c r="E184" s="1">
        <v>0</v>
      </c>
      <c r="F184" s="1">
        <v>0</v>
      </c>
      <c r="G184" s="2">
        <f t="shared" si="0"/>
        <v>23109.46875</v>
      </c>
      <c r="H184" s="2">
        <f t="shared" si="1"/>
        <v>0.58999999999650754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11538.31</v>
      </c>
      <c r="D185" s="1">
        <f>'PR-RAS'!E189</f>
        <v>10655.89</v>
      </c>
      <c r="E185" s="1">
        <v>0</v>
      </c>
      <c r="F185" s="1">
        <v>0</v>
      </c>
      <c r="G185" s="2">
        <f t="shared" si="0"/>
        <v>6044.4165599999997</v>
      </c>
      <c r="H185" s="2">
        <f t="shared" si="1"/>
        <v>0.42000000000007276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2236.59</v>
      </c>
      <c r="D186" s="1">
        <f>'PR-RAS'!E190</f>
        <v>2505.56</v>
      </c>
      <c r="E186" s="1">
        <v>0</v>
      </c>
      <c r="F186" s="1">
        <v>0</v>
      </c>
      <c r="G186" s="2">
        <f t="shared" si="0"/>
        <v>1340.82635</v>
      </c>
      <c r="H186" s="2">
        <f t="shared" si="1"/>
        <v>0.84999999999990905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6198.25</v>
      </c>
      <c r="D187" s="1">
        <f>'PR-RAS'!E191</f>
        <v>8570.9599999999991</v>
      </c>
      <c r="E187" s="1">
        <v>0</v>
      </c>
      <c r="F187" s="1">
        <v>0</v>
      </c>
      <c r="G187" s="2">
        <f t="shared" si="0"/>
        <v>4341.2716199999995</v>
      </c>
      <c r="H187" s="2">
        <f t="shared" si="1"/>
        <v>0.29000000000087311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438.13</v>
      </c>
      <c r="D188" s="1">
        <f>'PR-RAS'!E192</f>
        <v>1.5</v>
      </c>
      <c r="E188" s="1">
        <v>0</v>
      </c>
      <c r="F188" s="1">
        <v>0</v>
      </c>
      <c r="G188" s="2">
        <f t="shared" si="0"/>
        <v>82.491309999999999</v>
      </c>
      <c r="H188" s="2">
        <f t="shared" si="1"/>
        <v>0.62999999999999545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366.75</v>
      </c>
      <c r="D189" s="1">
        <f>'PR-RAS'!E193</f>
        <v>2286.23</v>
      </c>
      <c r="E189" s="1">
        <v>0</v>
      </c>
      <c r="F189" s="1">
        <v>0</v>
      </c>
      <c r="G189" s="2">
        <f t="shared" si="0"/>
        <v>928.57148000000007</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951.18</v>
      </c>
      <c r="E190" s="1">
        <v>0</v>
      </c>
      <c r="F190" s="1">
        <v>0</v>
      </c>
      <c r="G190" s="2">
        <f t="shared" si="0"/>
        <v>359.54604</v>
      </c>
      <c r="H190" s="2">
        <f t="shared" si="1"/>
        <v>0.17999999999994998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16478.66</v>
      </c>
      <c r="D191" s="1">
        <f>'PR-RAS'!E195</f>
        <v>19540.96</v>
      </c>
      <c r="E191" s="1">
        <v>0</v>
      </c>
      <c r="F191" s="1">
        <v>0</v>
      </c>
      <c r="G191" s="2">
        <f t="shared" si="0"/>
        <v>10556.510200000001</v>
      </c>
      <c r="H191" s="2">
        <f t="shared" si="1"/>
        <v>0.38000000000101863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10514.3</v>
      </c>
      <c r="D192" s="1">
        <f>'PR-RAS'!E196</f>
        <v>11355.31</v>
      </c>
      <c r="E192" s="1">
        <v>0</v>
      </c>
      <c r="F192" s="1">
        <v>0</v>
      </c>
      <c r="G192" s="2">
        <f t="shared" si="0"/>
        <v>6345.9597199999998</v>
      </c>
      <c r="H192" s="2">
        <f t="shared" si="1"/>
        <v>0.60999999999876309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10514.3</v>
      </c>
      <c r="D206" s="1">
        <f>'PR-RAS'!E210</f>
        <v>11355.31</v>
      </c>
      <c r="E206" s="1">
        <v>0</v>
      </c>
      <c r="F206" s="1">
        <v>0</v>
      </c>
      <c r="G206" s="2">
        <f t="shared" si="0"/>
        <v>6811.1085999999996</v>
      </c>
      <c r="H206" s="2">
        <f t="shared" si="1"/>
        <v>0.60999999999876309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7838.11</v>
      </c>
      <c r="D207" s="1">
        <f>'PR-RAS'!E211</f>
        <v>7545.38</v>
      </c>
      <c r="E207" s="1">
        <v>0</v>
      </c>
      <c r="F207" s="1">
        <v>0</v>
      </c>
      <c r="G207" s="2">
        <f t="shared" si="0"/>
        <v>4723.3472199999997</v>
      </c>
      <c r="H207" s="2">
        <f t="shared" si="1"/>
        <v>0.48999999999978172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2676.19</v>
      </c>
      <c r="D210" s="1">
        <f>'PR-RAS'!E214</f>
        <v>3809.93</v>
      </c>
      <c r="E210" s="1">
        <v>0</v>
      </c>
      <c r="F210" s="1">
        <v>0</v>
      </c>
      <c r="G210" s="2">
        <f t="shared" si="0"/>
        <v>2151.8744499999998</v>
      </c>
      <c r="H210" s="2">
        <f t="shared" si="1"/>
        <v>0.26000000000021828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11716.43</v>
      </c>
      <c r="D211" s="1">
        <f>'PR-RAS'!E215</f>
        <v>894.18</v>
      </c>
      <c r="E211" s="1">
        <v>0</v>
      </c>
      <c r="F211" s="1">
        <v>0</v>
      </c>
      <c r="G211" s="2">
        <f t="shared" si="0"/>
        <v>2836.0059000000001</v>
      </c>
      <c r="H211" s="2">
        <f t="shared" si="1"/>
        <v>0.61000000000024102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11716.43</v>
      </c>
      <c r="D215" s="1">
        <f>'PR-RAS'!E219</f>
        <v>894.18</v>
      </c>
      <c r="E215" s="1">
        <v>0</v>
      </c>
      <c r="F215" s="1">
        <v>0</v>
      </c>
      <c r="G215" s="2">
        <f t="shared" si="0"/>
        <v>2890.0250599999999</v>
      </c>
      <c r="H215" s="2">
        <f t="shared" si="1"/>
        <v>0.61000000000024102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11716.43</v>
      </c>
      <c r="D218" s="1">
        <f>'PR-RAS'!E222</f>
        <v>894.18</v>
      </c>
      <c r="E218" s="1">
        <v>0</v>
      </c>
      <c r="F218" s="1">
        <v>0</v>
      </c>
      <c r="G218" s="2">
        <f t="shared" si="0"/>
        <v>2930.5394300000003</v>
      </c>
      <c r="H218" s="2">
        <f t="shared" si="1"/>
        <v>0.61000000000024102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132.72</v>
      </c>
      <c r="D220" s="1">
        <f>'PR-RAS'!E224</f>
        <v>257</v>
      </c>
      <c r="E220" s="1">
        <v>0</v>
      </c>
      <c r="F220" s="1">
        <v>0</v>
      </c>
      <c r="G220" s="2">
        <f t="shared" si="0"/>
        <v>141.63168000000002</v>
      </c>
      <c r="H220" s="2">
        <f t="shared" si="1"/>
        <v>0.28000000000000114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132.72</v>
      </c>
      <c r="D227" s="1">
        <f>'PR-RAS'!E231</f>
        <v>257</v>
      </c>
      <c r="E227" s="1">
        <v>0</v>
      </c>
      <c r="F227" s="1">
        <v>0</v>
      </c>
      <c r="G227" s="2">
        <f t="shared" si="0"/>
        <v>146.15872000000002</v>
      </c>
      <c r="H227" s="2">
        <f t="shared" si="1"/>
        <v>0.28000000000000114</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132.72</v>
      </c>
      <c r="D228" s="1">
        <f>'PR-RAS'!E232</f>
        <v>257</v>
      </c>
      <c r="E228" s="1">
        <v>0</v>
      </c>
      <c r="F228" s="1">
        <v>0</v>
      </c>
      <c r="G228" s="2">
        <f t="shared" si="0"/>
        <v>146.80544</v>
      </c>
      <c r="H228" s="2">
        <f t="shared" si="1"/>
        <v>0.28000000000000114</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34632.78</v>
      </c>
      <c r="D248" s="1">
        <f>'PR-RAS'!E252</f>
        <v>49896.41</v>
      </c>
      <c r="E248" s="1">
        <v>0</v>
      </c>
      <c r="F248" s="1">
        <v>0</v>
      </c>
      <c r="G248" s="2">
        <f t="shared" si="0"/>
        <v>33203.123200000002</v>
      </c>
      <c r="H248" s="2">
        <f t="shared" si="1"/>
        <v>0.63000000000465661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34632.78</v>
      </c>
      <c r="D255" s="1">
        <f>'PR-RAS'!E259</f>
        <v>49896.41</v>
      </c>
      <c r="E255" s="1">
        <v>0</v>
      </c>
      <c r="F255" s="1">
        <v>0</v>
      </c>
      <c r="G255" s="2">
        <f t="shared" si="0"/>
        <v>34144.102400000003</v>
      </c>
      <c r="H255" s="2">
        <f t="shared" si="1"/>
        <v>0.63000000000465661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26902.38</v>
      </c>
      <c r="D256" s="1">
        <f>'PR-RAS'!E260</f>
        <v>42904.58</v>
      </c>
      <c r="E256" s="1">
        <v>0</v>
      </c>
      <c r="F256" s="1">
        <v>0</v>
      </c>
      <c r="G256" s="2">
        <f t="shared" si="0"/>
        <v>28741.442700000003</v>
      </c>
      <c r="H256" s="2">
        <f t="shared" si="1"/>
        <v>0.7999999999992724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7730.4</v>
      </c>
      <c r="D257" s="1">
        <f>'PR-RAS'!E261</f>
        <v>6991.83</v>
      </c>
      <c r="E257" s="1">
        <v>0</v>
      </c>
      <c r="F257" s="1">
        <v>0</v>
      </c>
      <c r="G257" s="2">
        <f t="shared" si="0"/>
        <v>5558.7993599999991</v>
      </c>
      <c r="H257" s="2">
        <f t="shared" si="1"/>
        <v>0.56999999999970896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114348.58</v>
      </c>
      <c r="D259" s="1">
        <f>'PR-RAS'!E263</f>
        <v>237533.27000000002</v>
      </c>
      <c r="E259" s="1">
        <v>0</v>
      </c>
      <c r="F259" s="1">
        <v>0</v>
      </c>
      <c r="G259" s="2">
        <f t="shared" si="0"/>
        <v>152069.10096000001</v>
      </c>
      <c r="H259" s="2">
        <f t="shared" si="1"/>
        <v>0.69000000001688022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113751.33</v>
      </c>
      <c r="D260" s="1">
        <f>'PR-RAS'!E264</f>
        <v>119283.02</v>
      </c>
      <c r="E260" s="1">
        <v>0</v>
      </c>
      <c r="F260" s="1">
        <v>0</v>
      </c>
      <c r="G260" s="2">
        <f t="shared" si="0"/>
        <v>91250.198830000008</v>
      </c>
      <c r="H260" s="2">
        <f t="shared" si="1"/>
        <v>0.35000000000582077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113751.33</v>
      </c>
      <c r="D261" s="1">
        <f>'PR-RAS'!E265</f>
        <v>119283.02</v>
      </c>
      <c r="E261" s="1">
        <v>0</v>
      </c>
      <c r="F261" s="1">
        <v>0</v>
      </c>
      <c r="G261" s="2">
        <f t="shared" si="0"/>
        <v>91602.516199999998</v>
      </c>
      <c r="H261" s="2">
        <f t="shared" si="1"/>
        <v>0.35000000000582077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597.25</v>
      </c>
      <c r="D264" s="1">
        <f>'PR-RAS'!E268</f>
        <v>3200</v>
      </c>
      <c r="E264" s="1">
        <v>0</v>
      </c>
      <c r="F264" s="1">
        <v>0</v>
      </c>
      <c r="G264" s="2">
        <f t="shared" si="0"/>
        <v>1840.27675</v>
      </c>
      <c r="H264" s="2">
        <f t="shared" si="1"/>
        <v>0.25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597.25</v>
      </c>
      <c r="D265" s="1">
        <f>'PR-RAS'!E269</f>
        <v>3200</v>
      </c>
      <c r="E265" s="1">
        <v>0</v>
      </c>
      <c r="F265" s="1">
        <v>0</v>
      </c>
      <c r="G265" s="2">
        <f t="shared" ref="G265:G521" si="8">(B265/1000)*(C265*1+D265*2)</f>
        <v>1847.2740000000001</v>
      </c>
      <c r="H265" s="2">
        <f t="shared" ref="H265:H521" si="9">ABS(C265-ROUND(C265,0))+ABS(D265-ROUND(D265,0))</f>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115050.25</v>
      </c>
      <c r="E275" s="1">
        <v>0</v>
      </c>
      <c r="F275" s="1">
        <v>0</v>
      </c>
      <c r="G275" s="2">
        <f t="shared" si="8"/>
        <v>63047.537000000004</v>
      </c>
      <c r="H275" s="2">
        <f t="shared" si="9"/>
        <v>0.25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115050.25</v>
      </c>
      <c r="E276" s="1">
        <v>0</v>
      </c>
      <c r="F276" s="1">
        <v>0</v>
      </c>
      <c r="G276" s="2">
        <f t="shared" si="8"/>
        <v>63277.637500000004</v>
      </c>
      <c r="H276" s="2">
        <f t="shared" si="9"/>
        <v>0.25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610453.90999999992</v>
      </c>
      <c r="D285" s="1">
        <f>'PR-RAS'!E289</f>
        <v>857550.7200000002</v>
      </c>
      <c r="E285" s="1">
        <v>0</v>
      </c>
      <c r="F285" s="1">
        <v>0</v>
      </c>
      <c r="G285" s="2">
        <f t="shared" si="8"/>
        <v>660457.71940000006</v>
      </c>
      <c r="H285" s="2">
        <f t="shared" si="9"/>
        <v>0.36999999987892807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393540.56000000006</v>
      </c>
      <c r="D286" s="1">
        <f>'PR-RAS'!E290</f>
        <v>132038.48999999987</v>
      </c>
      <c r="E286" s="1">
        <v>0</v>
      </c>
      <c r="F286" s="1">
        <v>0</v>
      </c>
      <c r="G286" s="2">
        <f t="shared" si="8"/>
        <v>187420.99889999992</v>
      </c>
      <c r="H286" s="2">
        <f t="shared" si="9"/>
        <v>0.9299999998183921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135457.32999999999</v>
      </c>
      <c r="D288" s="1">
        <f>'PR-RAS'!E292</f>
        <v>82588.34</v>
      </c>
      <c r="E288" s="1">
        <v>0</v>
      </c>
      <c r="F288" s="1">
        <v>0</v>
      </c>
      <c r="G288" s="2">
        <f t="shared" si="8"/>
        <v>86281.960869999995</v>
      </c>
      <c r="H288" s="2">
        <f t="shared" si="9"/>
        <v>0.66999999998370185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37721.94</v>
      </c>
      <c r="D290" s="1">
        <f>'PR-RAS'!E294</f>
        <v>30951.17</v>
      </c>
      <c r="E290" s="1">
        <v>0</v>
      </c>
      <c r="F290" s="1">
        <v>0</v>
      </c>
      <c r="G290" s="2">
        <f t="shared" si="8"/>
        <v>28791.416919999996</v>
      </c>
      <c r="H290" s="2">
        <f t="shared" si="9"/>
        <v>0.22999999999592546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17917.580000000002</v>
      </c>
      <c r="D293" s="1">
        <f>'PR-RAS'!E298</f>
        <v>118636.29999999999</v>
      </c>
      <c r="E293" s="1">
        <v>0</v>
      </c>
      <c r="F293" s="1">
        <v>0</v>
      </c>
      <c r="G293" s="2">
        <f t="shared" si="8"/>
        <v>74515.532559999992</v>
      </c>
      <c r="H293" s="2">
        <f t="shared" si="9"/>
        <v>0.71999999998661224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3698.18</v>
      </c>
      <c r="E294" s="1">
        <v>0</v>
      </c>
      <c r="F294" s="1">
        <v>0</v>
      </c>
      <c r="G294" s="2">
        <f t="shared" si="8"/>
        <v>2167.13348</v>
      </c>
      <c r="H294" s="2">
        <f t="shared" si="9"/>
        <v>0.17999999999983629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3698.18</v>
      </c>
      <c r="E295" s="1">
        <v>0</v>
      </c>
      <c r="F295" s="1">
        <v>0</v>
      </c>
      <c r="G295" s="2">
        <f t="shared" si="8"/>
        <v>2174.5298399999997</v>
      </c>
      <c r="H295" s="2">
        <f t="shared" si="9"/>
        <v>0.17999999999983629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3698.18</v>
      </c>
      <c r="E296" s="1">
        <v>0</v>
      </c>
      <c r="F296" s="1">
        <v>0</v>
      </c>
      <c r="G296" s="2">
        <f t="shared" si="8"/>
        <v>2181.9261999999999</v>
      </c>
      <c r="H296" s="2">
        <f t="shared" si="9"/>
        <v>0.17999999999983629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17917.580000000002</v>
      </c>
      <c r="D306" s="1">
        <f>'PR-RAS'!E311</f>
        <v>114938.12</v>
      </c>
      <c r="E306" s="1">
        <v>0</v>
      </c>
      <c r="F306" s="1">
        <v>0</v>
      </c>
      <c r="G306" s="2">
        <f t="shared" si="8"/>
        <v>75577.115099999995</v>
      </c>
      <c r="H306" s="2">
        <f t="shared" si="9"/>
        <v>0.53999999999359716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17917.580000000002</v>
      </c>
      <c r="D307" s="1">
        <f>'PR-RAS'!E312</f>
        <v>114738.12</v>
      </c>
      <c r="E307" s="1">
        <v>0</v>
      </c>
      <c r="F307" s="1">
        <v>0</v>
      </c>
      <c r="G307" s="2">
        <f t="shared" si="8"/>
        <v>75702.508920000007</v>
      </c>
      <c r="H307" s="2">
        <f t="shared" si="9"/>
        <v>0.53999999999359716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17917.580000000002</v>
      </c>
      <c r="D311" s="1">
        <f>'PR-RAS'!E316</f>
        <v>114738.12</v>
      </c>
      <c r="E311" s="1">
        <v>0</v>
      </c>
      <c r="F311" s="1">
        <v>0</v>
      </c>
      <c r="G311" s="2">
        <f t="shared" si="8"/>
        <v>76692.084199999998</v>
      </c>
      <c r="H311" s="2">
        <f t="shared" si="9"/>
        <v>0.53999999999359716</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200</v>
      </c>
      <c r="E312" s="1">
        <v>0</v>
      </c>
      <c r="F312" s="1">
        <v>0</v>
      </c>
      <c r="G312" s="2">
        <f t="shared" si="8"/>
        <v>124.4</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200</v>
      </c>
      <c r="E319" s="1">
        <v>0</v>
      </c>
      <c r="F319" s="1">
        <v>0</v>
      </c>
      <c r="G319" s="2">
        <f t="shared" si="8"/>
        <v>127.2</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472294.83999999997</v>
      </c>
      <c r="D345" s="1">
        <f>'PR-RAS'!E350</f>
        <v>353232.15</v>
      </c>
      <c r="E345" s="1">
        <v>0</v>
      </c>
      <c r="F345" s="1">
        <v>0</v>
      </c>
      <c r="G345" s="2">
        <f t="shared" si="8"/>
        <v>405493.14416000003</v>
      </c>
      <c r="H345" s="2">
        <f t="shared" si="9"/>
        <v>0.31000000005587935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10266.11</v>
      </c>
      <c r="D346" s="1">
        <f>'PR-RAS'!E351</f>
        <v>19218.400000000001</v>
      </c>
      <c r="E346" s="1">
        <v>0</v>
      </c>
      <c r="F346" s="1">
        <v>0</v>
      </c>
      <c r="G346" s="2">
        <f t="shared" si="8"/>
        <v>16802.503949999998</v>
      </c>
      <c r="H346" s="2">
        <f t="shared" si="9"/>
        <v>0.51000000000203727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10266.11</v>
      </c>
      <c r="D351" s="1">
        <f>'PR-RAS'!E356</f>
        <v>19218.400000000001</v>
      </c>
      <c r="E351" s="1">
        <v>0</v>
      </c>
      <c r="F351" s="1">
        <v>0</v>
      </c>
      <c r="G351" s="2">
        <f t="shared" si="8"/>
        <v>17046.018500000002</v>
      </c>
      <c r="H351" s="2">
        <f t="shared" si="9"/>
        <v>0.51000000000203727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10266.11</v>
      </c>
      <c r="D357" s="1">
        <f>'PR-RAS'!E362</f>
        <v>19218.400000000001</v>
      </c>
      <c r="E357" s="1">
        <v>0</v>
      </c>
      <c r="F357" s="1">
        <v>0</v>
      </c>
      <c r="G357" s="2">
        <f t="shared" si="8"/>
        <v>17338.235960000002</v>
      </c>
      <c r="H357" s="2">
        <f t="shared" si="9"/>
        <v>0.51000000000203727</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462028.73</v>
      </c>
      <c r="D358" s="1">
        <f>'PR-RAS'!E363</f>
        <v>334013.75</v>
      </c>
      <c r="E358" s="1">
        <v>0</v>
      </c>
      <c r="F358" s="1">
        <v>0</v>
      </c>
      <c r="G358" s="2">
        <f t="shared" si="8"/>
        <v>403430.07410999999</v>
      </c>
      <c r="H358" s="2">
        <f t="shared" si="9"/>
        <v>0.52000000001862645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442424.68</v>
      </c>
      <c r="D359" s="1">
        <f>'PR-RAS'!E364</f>
        <v>321307.75</v>
      </c>
      <c r="E359" s="1">
        <v>0</v>
      </c>
      <c r="F359" s="1">
        <v>0</v>
      </c>
      <c r="G359" s="2">
        <f t="shared" si="8"/>
        <v>388444.38443999994</v>
      </c>
      <c r="H359" s="2">
        <f t="shared" si="9"/>
        <v>0.57000000000698492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86269.83</v>
      </c>
      <c r="D361" s="1">
        <f>'PR-RAS'!E366</f>
        <v>0</v>
      </c>
      <c r="E361" s="1">
        <v>0</v>
      </c>
      <c r="F361" s="1">
        <v>0</v>
      </c>
      <c r="G361" s="2">
        <f t="shared" si="8"/>
        <v>31057.138800000001</v>
      </c>
      <c r="H361" s="2">
        <f t="shared" si="9"/>
        <v>0.16999999999825377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356154.85</v>
      </c>
      <c r="D363" s="1">
        <f>'PR-RAS'!E368</f>
        <v>321307.75</v>
      </c>
      <c r="E363" s="1">
        <v>0</v>
      </c>
      <c r="F363" s="1">
        <v>0</v>
      </c>
      <c r="G363" s="2">
        <f t="shared" si="8"/>
        <v>361554.86669999996</v>
      </c>
      <c r="H363" s="2">
        <f t="shared" si="9"/>
        <v>0.40000000002328306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16684.150000000001</v>
      </c>
      <c r="D364" s="1">
        <f>'PR-RAS'!E369</f>
        <v>6017.5</v>
      </c>
      <c r="E364" s="1">
        <v>0</v>
      </c>
      <c r="F364" s="1">
        <v>0</v>
      </c>
      <c r="G364" s="2">
        <f t="shared" si="8"/>
        <v>10425.051450000001</v>
      </c>
      <c r="H364" s="2">
        <f t="shared" si="9"/>
        <v>0.65000000000145519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471.03</v>
      </c>
      <c r="D365" s="1">
        <f>'PR-RAS'!E370</f>
        <v>2530</v>
      </c>
      <c r="E365" s="1">
        <v>0</v>
      </c>
      <c r="F365" s="1">
        <v>0</v>
      </c>
      <c r="G365" s="2">
        <f t="shared" si="8"/>
        <v>2013.2949199999998</v>
      </c>
      <c r="H365" s="2">
        <f t="shared" si="9"/>
        <v>2.9999999999972715E-2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1460.08</v>
      </c>
      <c r="D366" s="1">
        <f>'PR-RAS'!E371</f>
        <v>0</v>
      </c>
      <c r="E366" s="1">
        <v>0</v>
      </c>
      <c r="F366" s="1">
        <v>0</v>
      </c>
      <c r="G366" s="2">
        <f t="shared" si="8"/>
        <v>532.92919999999992</v>
      </c>
      <c r="H366" s="2">
        <f t="shared" si="9"/>
        <v>7.999999999992724E-2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14753.04</v>
      </c>
      <c r="D371" s="1">
        <f>'PR-RAS'!E376</f>
        <v>3487.5</v>
      </c>
      <c r="E371" s="1">
        <v>0</v>
      </c>
      <c r="F371" s="1">
        <v>0</v>
      </c>
      <c r="G371" s="2">
        <f t="shared" si="8"/>
        <v>8039.3748000000005</v>
      </c>
      <c r="H371" s="2">
        <f t="shared" si="9"/>
        <v>0.54000000000087311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398.17</v>
      </c>
      <c r="D378" s="1">
        <f>'PR-RAS'!E383</f>
        <v>798</v>
      </c>
      <c r="E378" s="1">
        <v>0</v>
      </c>
      <c r="F378" s="1">
        <v>0</v>
      </c>
      <c r="G378" s="2">
        <f t="shared" si="8"/>
        <v>751.80209000000002</v>
      </c>
      <c r="H378" s="2">
        <f t="shared" si="9"/>
        <v>0.17000000000001592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398.17</v>
      </c>
      <c r="D379" s="1">
        <f>'PR-RAS'!E384</f>
        <v>798</v>
      </c>
      <c r="E379" s="1">
        <v>0</v>
      </c>
      <c r="F379" s="1">
        <v>0</v>
      </c>
      <c r="G379" s="2">
        <f t="shared" si="8"/>
        <v>753.79626000000007</v>
      </c>
      <c r="H379" s="2">
        <f t="shared" si="9"/>
        <v>0.17000000000001592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2521.73</v>
      </c>
      <c r="D386" s="1">
        <f>'PR-RAS'!E391</f>
        <v>5890.5</v>
      </c>
      <c r="E386" s="1">
        <v>0</v>
      </c>
      <c r="F386" s="1">
        <v>0</v>
      </c>
      <c r="G386" s="2">
        <f t="shared" si="8"/>
        <v>5506.55105</v>
      </c>
      <c r="H386" s="2">
        <f t="shared" si="9"/>
        <v>0.76999999999998181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2521.73</v>
      </c>
      <c r="D388" s="1">
        <f>'PR-RAS'!E393</f>
        <v>2410.5</v>
      </c>
      <c r="E388" s="1">
        <v>0</v>
      </c>
      <c r="F388" s="1">
        <v>0</v>
      </c>
      <c r="G388" s="2">
        <f t="shared" si="8"/>
        <v>2841.6365099999998</v>
      </c>
      <c r="H388" s="2">
        <f t="shared" si="9"/>
        <v>0.76999999999998181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3480</v>
      </c>
      <c r="E389" s="1">
        <v>0</v>
      </c>
      <c r="F389" s="1">
        <v>0</v>
      </c>
      <c r="G389" s="2">
        <f t="shared" si="8"/>
        <v>2700.48</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454377.25999999995</v>
      </c>
      <c r="D403" s="1">
        <f>'PR-RAS'!E408</f>
        <v>234595.85000000003</v>
      </c>
      <c r="E403" s="1">
        <v>0</v>
      </c>
      <c r="F403" s="1">
        <v>0</v>
      </c>
      <c r="G403" s="2">
        <f t="shared" si="8"/>
        <v>371274.72191999998</v>
      </c>
      <c r="H403" s="2">
        <f t="shared" si="9"/>
        <v>0.40999999991618097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1021912.0499999999</v>
      </c>
      <c r="D407" s="1">
        <f>'PR-RAS'!E412</f>
        <v>1108225.51</v>
      </c>
      <c r="E407" s="1">
        <v>0</v>
      </c>
      <c r="F407" s="1">
        <v>0</v>
      </c>
      <c r="G407" s="2">
        <f t="shared" si="8"/>
        <v>1314775.4064200001</v>
      </c>
      <c r="H407" s="2">
        <f t="shared" si="9"/>
        <v>0.53999999992083758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1082748.75</v>
      </c>
      <c r="D408" s="1">
        <f>'PR-RAS'!E413</f>
        <v>1210782.8700000001</v>
      </c>
      <c r="E408" s="1">
        <v>0</v>
      </c>
      <c r="F408" s="1">
        <v>0</v>
      </c>
      <c r="G408" s="2">
        <f t="shared" si="8"/>
        <v>1426255.99743</v>
      </c>
      <c r="H408" s="2">
        <f t="shared" si="9"/>
        <v>0.37999999988824129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60836.70000000007</v>
      </c>
      <c r="D410" s="1">
        <f>'PR-RAS'!E415</f>
        <v>102557.3600000001</v>
      </c>
      <c r="E410" s="1">
        <v>0</v>
      </c>
      <c r="F410" s="1">
        <v>0</v>
      </c>
      <c r="G410" s="2">
        <f t="shared" si="8"/>
        <v>108774.13078000011</v>
      </c>
      <c r="H410" s="2">
        <f t="shared" si="9"/>
        <v>0.66000000003259629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135457.32999999999</v>
      </c>
      <c r="D411" s="1">
        <f>'PR-RAS'!E416</f>
        <v>82588.34</v>
      </c>
      <c r="E411" s="1">
        <v>0</v>
      </c>
      <c r="F411" s="1">
        <v>0</v>
      </c>
      <c r="G411" s="2">
        <f t="shared" si="8"/>
        <v>123259.94409999999</v>
      </c>
      <c r="H411" s="2">
        <f t="shared" si="9"/>
        <v>0.66999999998370185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37721.94</v>
      </c>
      <c r="D413" s="1">
        <f>'PR-RAS'!E418</f>
        <v>30951.17</v>
      </c>
      <c r="E413" s="1">
        <v>0</v>
      </c>
      <c r="F413" s="1">
        <v>0</v>
      </c>
      <c r="G413" s="2">
        <f t="shared" si="8"/>
        <v>41045.20336</v>
      </c>
      <c r="H413" s="2">
        <f t="shared" si="9"/>
        <v>0.22999999999592546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7967.71</v>
      </c>
      <c r="D414" s="1">
        <f>'PR-RAS'!E420</f>
        <v>11438.18</v>
      </c>
      <c r="E414" s="1">
        <v>0</v>
      </c>
      <c r="F414" s="1">
        <v>0</v>
      </c>
      <c r="G414" s="2">
        <f t="shared" si="8"/>
        <v>12738.600909999999</v>
      </c>
      <c r="H414" s="2">
        <f t="shared" si="9"/>
        <v>0.47000000000025466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7967.71</v>
      </c>
      <c r="D478" s="1">
        <f>'PR-RAS'!E484</f>
        <v>11438.18</v>
      </c>
      <c r="E478" s="1">
        <v>0</v>
      </c>
      <c r="F478" s="1">
        <v>0</v>
      </c>
      <c r="G478" s="2">
        <f t="shared" si="8"/>
        <v>14712.621389999998</v>
      </c>
      <c r="H478" s="2">
        <f t="shared" si="9"/>
        <v>0.47000000000025466</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7967.71</v>
      </c>
      <c r="D501" s="1">
        <f>'PR-RAS'!E507</f>
        <v>11438.18</v>
      </c>
      <c r="E501" s="1">
        <v>0</v>
      </c>
      <c r="F501" s="1">
        <v>0</v>
      </c>
      <c r="G501" s="2">
        <f t="shared" si="8"/>
        <v>15422.035</v>
      </c>
      <c r="H501" s="2">
        <f t="shared" si="9"/>
        <v>0.47000000000025466</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7967.71</v>
      </c>
      <c r="D502" s="1">
        <f>'PR-RAS'!E508</f>
        <v>11438.18</v>
      </c>
      <c r="E502" s="1">
        <v>0</v>
      </c>
      <c r="F502" s="1">
        <v>0</v>
      </c>
      <c r="G502" s="2">
        <f t="shared" si="8"/>
        <v>15452.879069999999</v>
      </c>
      <c r="H502" s="2">
        <f t="shared" si="9"/>
        <v>0.47000000000025466</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7967.72</v>
      </c>
      <c r="E522" s="1">
        <v>0</v>
      </c>
      <c r="F522" s="1">
        <v>0</v>
      </c>
      <c r="G522" s="2">
        <f t="shared" ref="G522:G809" si="10">(B522/1000)*(C522*1+D522*2)</f>
        <v>8302.3642400000008</v>
      </c>
      <c r="H522" s="2">
        <f t="shared" ref="H522:H809" si="11">ABS(C522-ROUND(C522,0))+ABS(D522-ROUND(D522,0))</f>
        <v>0.27999999999974534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7967.72</v>
      </c>
      <c r="E587" s="1">
        <v>0</v>
      </c>
      <c r="F587" s="1">
        <v>0</v>
      </c>
      <c r="G587" s="2">
        <f t="shared" si="10"/>
        <v>9338.1678400000001</v>
      </c>
      <c r="H587" s="2">
        <f t="shared" si="11"/>
        <v>0.27999999999974534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7967.72</v>
      </c>
      <c r="E611" s="1">
        <v>0</v>
      </c>
      <c r="F611" s="1">
        <v>0</v>
      </c>
      <c r="G611" s="2">
        <f t="shared" si="10"/>
        <v>9720.6183999999994</v>
      </c>
      <c r="H611" s="2">
        <f t="shared" si="11"/>
        <v>0.27999999999974534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7967.72</v>
      </c>
      <c r="E612" s="1">
        <v>0</v>
      </c>
      <c r="F612" s="1">
        <v>0</v>
      </c>
      <c r="G612" s="2">
        <f t="shared" si="10"/>
        <v>9736.5538400000005</v>
      </c>
      <c r="H612" s="2">
        <f t="shared" si="11"/>
        <v>0.27999999999974534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7967.71</v>
      </c>
      <c r="D629" s="1">
        <f>'PR-RAS'!E635</f>
        <v>3470.46</v>
      </c>
      <c r="E629" s="1">
        <v>0</v>
      </c>
      <c r="F629" s="1">
        <v>0</v>
      </c>
      <c r="G629" s="2">
        <f t="shared" si="10"/>
        <v>9362.6196400000008</v>
      </c>
      <c r="H629" s="2">
        <f t="shared" si="11"/>
        <v>0.75</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1029879.7599999999</v>
      </c>
      <c r="D633" s="1">
        <f>'PR-RAS'!E639</f>
        <v>1119663.69</v>
      </c>
      <c r="E633" s="1">
        <v>0</v>
      </c>
      <c r="F633" s="1">
        <v>0</v>
      </c>
      <c r="G633" s="2">
        <f t="shared" si="10"/>
        <v>2066138.9124799997</v>
      </c>
      <c r="H633" s="2">
        <f t="shared" si="11"/>
        <v>0.55000000016298145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1082748.75</v>
      </c>
      <c r="D634" s="1">
        <f>'PR-RAS'!E640</f>
        <v>1218750.5900000001</v>
      </c>
      <c r="E634" s="1">
        <v>0</v>
      </c>
      <c r="F634" s="1">
        <v>0</v>
      </c>
      <c r="G634" s="2">
        <f t="shared" si="10"/>
        <v>2228318.2056900002</v>
      </c>
      <c r="H634" s="2">
        <f t="shared" si="11"/>
        <v>0.65999999991618097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52868.990000000107</v>
      </c>
      <c r="D636" s="1">
        <f>'PR-RAS'!E642</f>
        <v>99086.90000000014</v>
      </c>
      <c r="E636" s="1">
        <v>0</v>
      </c>
      <c r="F636" s="1">
        <v>0</v>
      </c>
      <c r="G636" s="2">
        <f t="shared" si="10"/>
        <v>159412.17165000024</v>
      </c>
      <c r="H636" s="2">
        <f t="shared" si="11"/>
        <v>0.10999999975319952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135457.32999999999</v>
      </c>
      <c r="D637" s="1">
        <f>'PR-RAS'!E643</f>
        <v>82588.34</v>
      </c>
      <c r="E637" s="1">
        <v>0</v>
      </c>
      <c r="F637" s="1">
        <v>0</v>
      </c>
      <c r="G637" s="2">
        <f t="shared" si="10"/>
        <v>191203.23036000002</v>
      </c>
      <c r="H637" s="2">
        <f t="shared" si="11"/>
        <v>0.66999999998370185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82588.33999999988</v>
      </c>
      <c r="D639" s="1">
        <f>'PR-RAS'!E645</f>
        <v>0</v>
      </c>
      <c r="E639" s="1">
        <v>0</v>
      </c>
      <c r="F639" s="1">
        <v>0</v>
      </c>
      <c r="G639" s="2">
        <f t="shared" si="10"/>
        <v>52691.360919999926</v>
      </c>
      <c r="H639" s="2">
        <f t="shared" si="11"/>
        <v>0.33999999988009222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16498.560000000143</v>
      </c>
      <c r="E640" s="1">
        <v>0</v>
      </c>
      <c r="F640" s="1">
        <v>0</v>
      </c>
      <c r="G640" s="2">
        <f t="shared" si="10"/>
        <v>21085.159680000183</v>
      </c>
      <c r="H640" s="2">
        <f t="shared" si="11"/>
        <v>0.43999999985680915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9590.99</v>
      </c>
      <c r="D641" s="1">
        <f>'PR-RAS'!E647</f>
        <v>10657.64</v>
      </c>
      <c r="E641" s="1">
        <v>0</v>
      </c>
      <c r="F641" s="1">
        <v>0</v>
      </c>
      <c r="G641" s="2">
        <f t="shared" si="10"/>
        <v>19780.012799999997</v>
      </c>
      <c r="H641" s="2">
        <f t="shared" si="11"/>
        <v>0.37000000000080036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236356.54</v>
      </c>
      <c r="D642" s="1">
        <f>'PR-RAS'!E649</f>
        <v>207691.32</v>
      </c>
      <c r="E642" s="1">
        <v>0</v>
      </c>
      <c r="F642" s="1">
        <v>0</v>
      </c>
      <c r="G642" s="2">
        <f t="shared" si="10"/>
        <v>417764.81438000005</v>
      </c>
      <c r="H642" s="2">
        <f t="shared" si="11"/>
        <v>0.77999999999883585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1277096.21</v>
      </c>
      <c r="D643" s="1">
        <f>'PR-RAS'!E650</f>
        <v>1168490.18</v>
      </c>
      <c r="E643" s="1">
        <v>0</v>
      </c>
      <c r="F643" s="1">
        <v>0</v>
      </c>
      <c r="G643" s="2">
        <f t="shared" si="10"/>
        <v>2320237.1579399998</v>
      </c>
      <c r="H643" s="2">
        <f t="shared" si="11"/>
        <v>0.38999999989755452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1305761.43</v>
      </c>
      <c r="D644" s="1">
        <f>'PR-RAS'!E651</f>
        <v>1297889.06</v>
      </c>
      <c r="E644" s="1">
        <v>0</v>
      </c>
      <c r="F644" s="1">
        <v>0</v>
      </c>
      <c r="G644" s="2">
        <f t="shared" si="10"/>
        <v>2508689.93065</v>
      </c>
      <c r="H644" s="2">
        <f t="shared" si="1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207691.32000000007</v>
      </c>
      <c r="D645" s="1">
        <f>'PR-RAS'!E652</f>
        <v>78292.439999999944</v>
      </c>
      <c r="E645" s="1">
        <v>0</v>
      </c>
      <c r="F645" s="1">
        <v>0</v>
      </c>
      <c r="G645" s="2">
        <f t="shared" si="10"/>
        <v>234593.87279999998</v>
      </c>
      <c r="H645" s="2">
        <f t="shared" si="11"/>
        <v>0.76000000000931323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24</v>
      </c>
      <c r="D646" s="1">
        <f>'PR-RAS'!E653</f>
        <v>24</v>
      </c>
      <c r="E646" s="1">
        <v>0</v>
      </c>
      <c r="F646" s="1">
        <v>0</v>
      </c>
      <c r="G646" s="2">
        <f t="shared" si="10"/>
        <v>46.44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v>
      </c>
      <c r="D648" s="1">
        <f>'PR-RAS'!E655</f>
        <v>22</v>
      </c>
      <c r="E648" s="1">
        <v>0</v>
      </c>
      <c r="F648" s="1">
        <v>0</v>
      </c>
      <c r="G648" s="2">
        <f t="shared" si="10"/>
        <v>37.526000000000003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232621</v>
      </c>
      <c r="D654" s="1">
        <f>'PR-RAS'!E661</f>
        <v>233147.92</v>
      </c>
      <c r="E654" s="1">
        <v>0</v>
      </c>
      <c r="F654" s="1">
        <v>0</v>
      </c>
      <c r="G654" s="2">
        <f t="shared" si="10"/>
        <v>456392.69652000006</v>
      </c>
      <c r="H654" s="2">
        <f t="shared" si="11"/>
        <v>7.9999999987194315E-2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3185.35</v>
      </c>
      <c r="D655" s="1">
        <f>'PR-RAS'!E662</f>
        <v>43156.89</v>
      </c>
      <c r="E655" s="1">
        <v>0</v>
      </c>
      <c r="F655" s="1">
        <v>0</v>
      </c>
      <c r="G655" s="2">
        <f t="shared" si="10"/>
        <v>58532.431020000004</v>
      </c>
      <c r="H655" s="2">
        <f t="shared" si="11"/>
        <v>0.46000000000049113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13272.28</v>
      </c>
      <c r="D656" s="1">
        <f>'PR-RAS'!E663</f>
        <v>0</v>
      </c>
      <c r="E656" s="1">
        <v>0</v>
      </c>
      <c r="F656" s="1">
        <v>0</v>
      </c>
      <c r="G656" s="2">
        <f t="shared" si="10"/>
        <v>8693.3434000000016</v>
      </c>
      <c r="H656" s="2">
        <f t="shared" si="11"/>
        <v>0.28000000000065484</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40812.26</v>
      </c>
      <c r="D657" s="1">
        <f>'PR-RAS'!E664</f>
        <v>40816.839999999997</v>
      </c>
      <c r="E657" s="1">
        <v>0</v>
      </c>
      <c r="F657" s="1">
        <v>0</v>
      </c>
      <c r="G657" s="2">
        <f t="shared" si="10"/>
        <v>80324.536640000006</v>
      </c>
      <c r="H657" s="2">
        <f t="shared" si="11"/>
        <v>0.42000000000552973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168799.71</v>
      </c>
      <c r="D658" s="1">
        <f>'PR-RAS'!E665</f>
        <v>185620.35</v>
      </c>
      <c r="E658" s="1">
        <v>0</v>
      </c>
      <c r="F658" s="1">
        <v>0</v>
      </c>
      <c r="G658" s="2">
        <f t="shared" si="10"/>
        <v>354806.54937000002</v>
      </c>
      <c r="H658" s="2">
        <f t="shared" si="11"/>
        <v>0.64000000001396984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10617.82</v>
      </c>
      <c r="D659" s="1">
        <f>'PR-RAS'!E666</f>
        <v>0</v>
      </c>
      <c r="E659" s="1">
        <v>0</v>
      </c>
      <c r="F659" s="1">
        <v>0</v>
      </c>
      <c r="G659" s="2">
        <f t="shared" si="10"/>
        <v>6986.52556</v>
      </c>
      <c r="H659" s="2">
        <f t="shared" si="11"/>
        <v>0.18000000000029104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2654.46</v>
      </c>
      <c r="D661" s="1">
        <f>'PR-RAS'!E668</f>
        <v>0</v>
      </c>
      <c r="E661" s="1">
        <v>0</v>
      </c>
      <c r="F661" s="1">
        <v>0</v>
      </c>
      <c r="G661" s="2">
        <f t="shared" si="10"/>
        <v>1751.9436000000001</v>
      </c>
      <c r="H661" s="2">
        <f t="shared" si="11"/>
        <v>0.46000000000003638</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7704.33</v>
      </c>
      <c r="D662" s="1">
        <f>'PR-RAS'!E669</f>
        <v>5133</v>
      </c>
      <c r="E662" s="1">
        <v>0</v>
      </c>
      <c r="F662" s="1">
        <v>0</v>
      </c>
      <c r="G662" s="2">
        <f t="shared" si="10"/>
        <v>11878.388130000001</v>
      </c>
      <c r="H662" s="2">
        <f t="shared" si="11"/>
        <v>0.32999999999992724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10747.48</v>
      </c>
      <c r="E663" s="1">
        <v>0</v>
      </c>
      <c r="F663" s="1">
        <v>0</v>
      </c>
      <c r="G663" s="2">
        <f t="shared" si="10"/>
        <v>14229.66352</v>
      </c>
      <c r="H663" s="2">
        <f t="shared" si="11"/>
        <v>0.47999999999956344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24670.52</v>
      </c>
      <c r="D666" s="1">
        <f>'PR-RAS'!E673</f>
        <v>0</v>
      </c>
      <c r="E666" s="1">
        <v>0</v>
      </c>
      <c r="F666" s="1">
        <v>0</v>
      </c>
      <c r="G666" s="2">
        <f t="shared" si="10"/>
        <v>16405.895800000002</v>
      </c>
      <c r="H666" s="2">
        <f t="shared" si="11"/>
        <v>0.47999999999956344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130283.79</v>
      </c>
      <c r="D687" s="1">
        <f>'PR-RAS'!E694</f>
        <v>97348.52</v>
      </c>
      <c r="E687" s="1">
        <v>0</v>
      </c>
      <c r="F687" s="1">
        <v>0</v>
      </c>
      <c r="G687" s="2">
        <f t="shared" si="10"/>
        <v>222936.84938000003</v>
      </c>
      <c r="H687" s="2">
        <f t="shared" si="11"/>
        <v>0.69000000000232831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1434.8</v>
      </c>
      <c r="E705" s="1">
        <v>0</v>
      </c>
      <c r="F705" s="1">
        <v>0</v>
      </c>
      <c r="G705" s="2">
        <f t="shared" si="10"/>
        <v>2020.1983999999998</v>
      </c>
      <c r="H705" s="2">
        <f t="shared" si="11"/>
        <v>0.20000000000004547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1553.07</v>
      </c>
      <c r="D709" s="1">
        <f>'PR-RAS'!E716</f>
        <v>0</v>
      </c>
      <c r="E709" s="1">
        <v>0</v>
      </c>
      <c r="F709" s="1">
        <v>0</v>
      </c>
      <c r="G709" s="2">
        <f t="shared" si="10"/>
        <v>1099.5735599999998</v>
      </c>
      <c r="H709" s="2">
        <f t="shared" si="11"/>
        <v>6.9999999999936335E-2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499.65</v>
      </c>
      <c r="D711" s="1">
        <f>'PR-RAS'!E718</f>
        <v>2374.44</v>
      </c>
      <c r="E711" s="1">
        <v>0</v>
      </c>
      <c r="F711" s="1">
        <v>0</v>
      </c>
      <c r="G711" s="2">
        <f t="shared" si="10"/>
        <v>3726.4562999999998</v>
      </c>
      <c r="H711" s="2">
        <f t="shared" si="11"/>
        <v>0.79000000000007731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155.94999999999999</v>
      </c>
      <c r="D713" s="1">
        <f>'PR-RAS'!E720</f>
        <v>43.8</v>
      </c>
      <c r="E713" s="1">
        <v>0</v>
      </c>
      <c r="F713" s="1">
        <v>0</v>
      </c>
      <c r="G713" s="2">
        <f t="shared" si="10"/>
        <v>173.40759999999997</v>
      </c>
      <c r="H713" s="2">
        <f t="shared" si="11"/>
        <v>0.25000000000001421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3048.2</v>
      </c>
      <c r="D715" s="1">
        <f>'PR-RAS'!E722</f>
        <v>6497.42</v>
      </c>
      <c r="E715" s="1">
        <v>0</v>
      </c>
      <c r="F715" s="1">
        <v>0</v>
      </c>
      <c r="G715" s="2">
        <f t="shared" si="10"/>
        <v>11454.73056</v>
      </c>
      <c r="H715" s="2">
        <f t="shared" si="11"/>
        <v>0.61999999999989086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30</v>
      </c>
      <c r="E716" s="1">
        <v>0</v>
      </c>
      <c r="F716" s="1">
        <v>0</v>
      </c>
      <c r="G716" s="2">
        <f t="shared" si="10"/>
        <v>42.9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9632.2800000000007</v>
      </c>
      <c r="D718" s="1">
        <f>'PR-RAS'!E725</f>
        <v>9411.1</v>
      </c>
      <c r="E718" s="1">
        <v>0</v>
      </c>
      <c r="F718" s="1">
        <v>0</v>
      </c>
      <c r="G718" s="2">
        <f t="shared" si="10"/>
        <v>20401.862160000001</v>
      </c>
      <c r="H718" s="2">
        <f t="shared" si="11"/>
        <v>0.38000000000101863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3508.11</v>
      </c>
      <c r="D752" s="1">
        <f>'PR-RAS'!E759</f>
        <v>894.18</v>
      </c>
      <c r="E752" s="1">
        <v>0</v>
      </c>
      <c r="F752" s="1">
        <v>0</v>
      </c>
      <c r="G752" s="2">
        <f t="shared" si="10"/>
        <v>3977.6489700000002</v>
      </c>
      <c r="H752" s="2">
        <f t="shared" si="11"/>
        <v>0.29000000000007731</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8208.32</v>
      </c>
      <c r="D753" s="1">
        <f>'PR-RAS'!E760</f>
        <v>0</v>
      </c>
      <c r="E753" s="1">
        <v>0</v>
      </c>
      <c r="F753" s="1">
        <v>0</v>
      </c>
      <c r="G753" s="2">
        <f t="shared" si="10"/>
        <v>6172.6566400000002</v>
      </c>
      <c r="H753" s="2">
        <f t="shared" si="11"/>
        <v>0.31999999999970896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132.72</v>
      </c>
      <c r="D757" s="1">
        <f>'PR-RAS'!E764</f>
        <v>257</v>
      </c>
      <c r="E757" s="1">
        <v>0</v>
      </c>
      <c r="F757" s="1">
        <v>0</v>
      </c>
      <c r="G757" s="2">
        <f t="shared" si="10"/>
        <v>488.92032</v>
      </c>
      <c r="H757" s="2">
        <f t="shared" si="11"/>
        <v>0.28000000000000114</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16098.74</v>
      </c>
      <c r="D809" s="1">
        <f>'PR-RAS'!E816</f>
        <v>28278.73</v>
      </c>
      <c r="E809" s="1">
        <v>0</v>
      </c>
      <c r="F809" s="1">
        <v>0</v>
      </c>
      <c r="G809" s="2">
        <f t="shared" si="10"/>
        <v>58706.209600000002</v>
      </c>
      <c r="H809" s="2">
        <f t="shared" si="11"/>
        <v>0.53000000000065484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6025.62</v>
      </c>
      <c r="D812" s="1">
        <f>'PR-RAS'!E819</f>
        <v>6131.6</v>
      </c>
      <c r="E812" s="1">
        <v>0</v>
      </c>
      <c r="F812" s="1">
        <v>0</v>
      </c>
      <c r="G812" s="2">
        <f t="shared" si="18"/>
        <v>14832.233020000001</v>
      </c>
      <c r="H812" s="2">
        <f t="shared" si="19"/>
        <v>0.77999999999974534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4778.0200000000004</v>
      </c>
      <c r="D814" s="1">
        <f>'PR-RAS'!E821</f>
        <v>8494.25</v>
      </c>
      <c r="E814" s="1">
        <v>0</v>
      </c>
      <c r="F814" s="1">
        <v>0</v>
      </c>
      <c r="G814" s="2">
        <f t="shared" si="18"/>
        <v>17696.180759999999</v>
      </c>
      <c r="H814" s="2">
        <f t="shared" si="19"/>
        <v>0.27000000000043656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3938.69</v>
      </c>
      <c r="D817" s="1">
        <f>'PR-RAS'!E824</f>
        <v>4244.46</v>
      </c>
      <c r="E817" s="1">
        <v>0</v>
      </c>
      <c r="F817" s="1">
        <v>0</v>
      </c>
      <c r="G817" s="2">
        <f t="shared" si="18"/>
        <v>10140.929759999999</v>
      </c>
      <c r="H817" s="2">
        <f t="shared" si="19"/>
        <v>0.76999999999998181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3791.71</v>
      </c>
      <c r="D821" s="1">
        <f>'PR-RAS'!E828</f>
        <v>2747.37</v>
      </c>
      <c r="E821" s="1">
        <v>0</v>
      </c>
      <c r="F821" s="1">
        <v>0</v>
      </c>
      <c r="G821" s="2">
        <f t="shared" si="18"/>
        <v>7614.8890000000001</v>
      </c>
      <c r="H821" s="2">
        <f t="shared" si="19"/>
        <v>0.65999999999985448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115050.25</v>
      </c>
      <c r="E823" s="1">
        <v>0</v>
      </c>
      <c r="F823" s="1">
        <v>0</v>
      </c>
      <c r="G823" s="2">
        <f t="shared" si="18"/>
        <v>189142.61099999998</v>
      </c>
      <c r="H823" s="2">
        <f t="shared" si="19"/>
        <v>0.25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7967.71</v>
      </c>
      <c r="D893" s="1">
        <f>'PR-RAS'!E900</f>
        <v>11438.18</v>
      </c>
      <c r="E893" s="1">
        <v>0</v>
      </c>
      <c r="F893" s="1">
        <v>0</v>
      </c>
      <c r="G893" s="2">
        <f t="shared" si="18"/>
        <v>27512.91044</v>
      </c>
      <c r="H893" s="2">
        <f t="shared" si="19"/>
        <v>0.47000000000025466</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7967.72</v>
      </c>
      <c r="E961" s="1">
        <v>0</v>
      </c>
      <c r="F961" s="1">
        <v>0</v>
      </c>
      <c r="G961" s="2">
        <f t="shared" si="18"/>
        <v>15298.0224</v>
      </c>
      <c r="H961" s="2">
        <f t="shared" si="19"/>
        <v>0.27999999999974534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4615975.5200000005</v>
      </c>
      <c r="D984" s="6">
        <f>BILANCA!E6</f>
        <v>4539176.1500000004</v>
      </c>
      <c r="E984" s="6">
        <v>0</v>
      </c>
      <c r="F984" s="6">
        <v>0</v>
      </c>
      <c r="G984" s="7">
        <f t="shared" ref="G984:G1241" si="22">B984/1000*C984+B984/500*D984</f>
        <v>13694.327820000002</v>
      </c>
      <c r="H984" s="7">
        <f t="shared" si="19"/>
        <v>0.62999999988824129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4347429.6500000004</v>
      </c>
      <c r="D985" s="1">
        <f>BILANCA!E7</f>
        <v>4400675.3100000005</v>
      </c>
      <c r="E985" s="1">
        <v>0</v>
      </c>
      <c r="F985" s="1">
        <v>0</v>
      </c>
      <c r="G985" s="2">
        <f t="shared" si="22"/>
        <v>26297.560540000002</v>
      </c>
      <c r="H985" s="2">
        <f t="shared" si="19"/>
        <v>0.66000000014901161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87271.22000000003</v>
      </c>
      <c r="D986" s="1">
        <f>BILANCA!E8</f>
        <v>85842.350000000035</v>
      </c>
      <c r="E986" s="1">
        <v>0</v>
      </c>
      <c r="F986" s="1">
        <v>0</v>
      </c>
      <c r="G986" s="2">
        <f t="shared" si="22"/>
        <v>776.86776000000032</v>
      </c>
      <c r="H986" s="2">
        <f t="shared" si="19"/>
        <v>0.57000000006519258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62917.24</v>
      </c>
      <c r="D987" s="1">
        <f>BILANCA!E9</f>
        <v>62917.24</v>
      </c>
      <c r="E987" s="1">
        <v>0</v>
      </c>
      <c r="F987" s="1">
        <v>0</v>
      </c>
      <c r="G987" s="2">
        <f t="shared" si="22"/>
        <v>755.00688000000002</v>
      </c>
      <c r="H987" s="2">
        <f t="shared" si="19"/>
        <v>0.47999999999592546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512683.66</v>
      </c>
      <c r="D988" s="1">
        <f>BILANCA!E10</f>
        <v>512683.66</v>
      </c>
      <c r="E988" s="1">
        <v>0</v>
      </c>
      <c r="F988" s="1">
        <v>0</v>
      </c>
      <c r="G988" s="2">
        <f t="shared" si="22"/>
        <v>7690.2548999999999</v>
      </c>
      <c r="H988" s="2">
        <f t="shared" si="19"/>
        <v>0.68000000005122274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488329.68</v>
      </c>
      <c r="D989" s="1">
        <f>BILANCA!E11</f>
        <v>489758.55</v>
      </c>
      <c r="E989" s="1">
        <v>0</v>
      </c>
      <c r="F989" s="1">
        <v>0</v>
      </c>
      <c r="G989" s="2">
        <f t="shared" si="22"/>
        <v>8807.0806799999991</v>
      </c>
      <c r="H989" s="2">
        <f t="shared" si="19"/>
        <v>0.77000000001862645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3736140.0200000005</v>
      </c>
      <c r="D990" s="1">
        <f>BILANCA!E12</f>
        <v>4027932.0300000003</v>
      </c>
      <c r="E990" s="1">
        <v>0</v>
      </c>
      <c r="F990" s="1">
        <v>0</v>
      </c>
      <c r="G990" s="2">
        <f t="shared" si="22"/>
        <v>82544.028560000006</v>
      </c>
      <c r="H990" s="2">
        <f t="shared" si="19"/>
        <v>5.000000074505806E-2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3565885.6700000004</v>
      </c>
      <c r="D991" s="1">
        <f>BILANCA!E13</f>
        <v>3839536.35</v>
      </c>
      <c r="E991" s="1">
        <v>0</v>
      </c>
      <c r="F991" s="1">
        <v>0</v>
      </c>
      <c r="G991" s="2">
        <f t="shared" si="22"/>
        <v>89959.666960000002</v>
      </c>
      <c r="H991" s="2">
        <f t="shared" si="19"/>
        <v>0.67999999970197678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64717.02</v>
      </c>
      <c r="D992" s="1">
        <f>BILANCA!E14</f>
        <v>79934.7</v>
      </c>
      <c r="E992" s="1">
        <v>0</v>
      </c>
      <c r="F992" s="1">
        <v>0</v>
      </c>
      <c r="G992" s="2">
        <f t="shared" si="22"/>
        <v>2021.2777799999999</v>
      </c>
      <c r="H992" s="2">
        <f t="shared" si="19"/>
        <v>0.31999999999970896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1825308.32</v>
      </c>
      <c r="D993" s="1">
        <f>BILANCA!E15</f>
        <v>1825308.32</v>
      </c>
      <c r="E993" s="1">
        <v>0</v>
      </c>
      <c r="F993" s="1">
        <v>0</v>
      </c>
      <c r="G993" s="2">
        <f t="shared" si="22"/>
        <v>54759.249600000003</v>
      </c>
      <c r="H993" s="2">
        <f t="shared" si="19"/>
        <v>0.64000000013038516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1082096.96</v>
      </c>
      <c r="D994" s="1">
        <f>BILANCA!E16</f>
        <v>1082096.96</v>
      </c>
      <c r="E994" s="1">
        <v>0</v>
      </c>
      <c r="F994" s="1">
        <v>0</v>
      </c>
      <c r="G994" s="2">
        <f t="shared" si="22"/>
        <v>35709.199679999998</v>
      </c>
      <c r="H994" s="2">
        <f t="shared" si="19"/>
        <v>8.0000000074505806E-2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2150324.35</v>
      </c>
      <c r="D995" s="1">
        <f>BILANCA!E17</f>
        <v>2542168.81</v>
      </c>
      <c r="E995" s="1">
        <v>0</v>
      </c>
      <c r="F995" s="1">
        <v>0</v>
      </c>
      <c r="G995" s="2">
        <f t="shared" si="22"/>
        <v>86815.943640000012</v>
      </c>
      <c r="H995" s="2">
        <f t="shared" si="19"/>
        <v>0.5400000000372529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1556560.98</v>
      </c>
      <c r="D996" s="1">
        <f>BILANCA!E18</f>
        <v>1689972.44</v>
      </c>
      <c r="E996" s="1">
        <v>0</v>
      </c>
      <c r="F996" s="1">
        <v>0</v>
      </c>
      <c r="G996" s="2">
        <f t="shared" si="22"/>
        <v>64174.576179999996</v>
      </c>
      <c r="H996" s="2">
        <f t="shared" si="19"/>
        <v>0.4599999999627471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111206.39000000001</v>
      </c>
      <c r="D997" s="1">
        <f>BILANCA!E19</f>
        <v>134777.91000000003</v>
      </c>
      <c r="E997" s="1">
        <v>0</v>
      </c>
      <c r="F997" s="1">
        <v>0</v>
      </c>
      <c r="G997" s="2">
        <f t="shared" si="22"/>
        <v>5330.6709400000018</v>
      </c>
      <c r="H997" s="2">
        <f t="shared" si="19"/>
        <v>0.47999999998137355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127222.17</v>
      </c>
      <c r="D998" s="1">
        <f>BILANCA!E20</f>
        <v>132160.49</v>
      </c>
      <c r="E998" s="1">
        <v>0</v>
      </c>
      <c r="F998" s="1">
        <v>0</v>
      </c>
      <c r="G998" s="2">
        <f t="shared" si="22"/>
        <v>5873.1472499999991</v>
      </c>
      <c r="H998" s="2">
        <f t="shared" si="19"/>
        <v>0.65999999998894054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20835.990000000002</v>
      </c>
      <c r="D999" s="1">
        <f>BILANCA!E21</f>
        <v>20835.990000000002</v>
      </c>
      <c r="E999" s="1">
        <v>0</v>
      </c>
      <c r="F999" s="1">
        <v>0</v>
      </c>
      <c r="G999" s="2">
        <f t="shared" si="22"/>
        <v>1000.1275200000001</v>
      </c>
      <c r="H999" s="2">
        <f t="shared" si="19"/>
        <v>1.9999999996798579E-2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12153.12</v>
      </c>
      <c r="D1000" s="1">
        <f>BILANCA!E22</f>
        <v>61173.25</v>
      </c>
      <c r="E1000" s="1">
        <v>0</v>
      </c>
      <c r="F1000" s="1">
        <v>0</v>
      </c>
      <c r="G1000" s="2">
        <f t="shared" si="22"/>
        <v>2286.4935399999999</v>
      </c>
      <c r="H1000" s="2">
        <f t="shared" si="19"/>
        <v>0.37000000000080036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4010.48</v>
      </c>
      <c r="D1002" s="1">
        <f>BILANCA!E24</f>
        <v>4010.48</v>
      </c>
      <c r="E1002" s="1">
        <v>0</v>
      </c>
      <c r="F1002" s="1">
        <v>0</v>
      </c>
      <c r="G1002" s="2">
        <f t="shared" si="22"/>
        <v>228.59735999999998</v>
      </c>
      <c r="H1002" s="2">
        <f t="shared" si="19"/>
        <v>0.96000000000003638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5540.24</v>
      </c>
      <c r="D1003" s="1">
        <f>BILANCA!E25</f>
        <v>5540.24</v>
      </c>
      <c r="E1003" s="1">
        <v>0</v>
      </c>
      <c r="F1003" s="1">
        <v>0</v>
      </c>
      <c r="G1003" s="2">
        <f t="shared" si="22"/>
        <v>332.4144</v>
      </c>
      <c r="H1003" s="2">
        <f t="shared" si="19"/>
        <v>0.47999999999956344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568268.87</v>
      </c>
      <c r="D1004" s="1">
        <f>BILANCA!E26</f>
        <v>569168.28</v>
      </c>
      <c r="E1004" s="1">
        <v>0</v>
      </c>
      <c r="F1004" s="1">
        <v>0</v>
      </c>
      <c r="G1004" s="2">
        <f t="shared" si="22"/>
        <v>35838.714030000003</v>
      </c>
      <c r="H1004" s="2">
        <f t="shared" si="19"/>
        <v>0.41000000003259629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626824.48</v>
      </c>
      <c r="D1006" s="1">
        <f>BILANCA!E28</f>
        <v>658110.81999999995</v>
      </c>
      <c r="E1006" s="1">
        <v>0</v>
      </c>
      <c r="F1006" s="1">
        <v>0</v>
      </c>
      <c r="G1006" s="2">
        <f t="shared" si="22"/>
        <v>44690.060759999993</v>
      </c>
      <c r="H1006" s="2">
        <f t="shared" si="19"/>
        <v>0.66000000003259629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47911.520000000004</v>
      </c>
      <c r="D1007" s="1">
        <f>BILANCA!E29</f>
        <v>38016.479999999996</v>
      </c>
      <c r="E1007" s="1">
        <v>0</v>
      </c>
      <c r="F1007" s="1">
        <v>0</v>
      </c>
      <c r="G1007" s="2">
        <f t="shared" si="22"/>
        <v>2974.66752</v>
      </c>
      <c r="H1007" s="2">
        <f t="shared" si="19"/>
        <v>0.95999999999185093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118708.28</v>
      </c>
      <c r="D1008" s="1">
        <f>BILANCA!E30</f>
        <v>118708.28</v>
      </c>
      <c r="E1008" s="1">
        <v>0</v>
      </c>
      <c r="F1008" s="1">
        <v>0</v>
      </c>
      <c r="G1008" s="2">
        <f t="shared" si="22"/>
        <v>8903.121000000001</v>
      </c>
      <c r="H1008" s="2">
        <f t="shared" si="19"/>
        <v>0.55999999999767169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70796.759999999995</v>
      </c>
      <c r="D1012" s="1">
        <f>BILANCA!E34</f>
        <v>80691.8</v>
      </c>
      <c r="E1012" s="1">
        <v>0</v>
      </c>
      <c r="F1012" s="1">
        <v>0</v>
      </c>
      <c r="G1012" s="2">
        <f t="shared" si="22"/>
        <v>6733.2304400000012</v>
      </c>
      <c r="H1012" s="2">
        <f t="shared" si="19"/>
        <v>0.44000000000232831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778.17000000000189</v>
      </c>
      <c r="D1013" s="1">
        <f>BILANCA!E35</f>
        <v>1255.880000000001</v>
      </c>
      <c r="E1013" s="1">
        <v>0</v>
      </c>
      <c r="F1013" s="1">
        <v>0</v>
      </c>
      <c r="G1013" s="2">
        <f t="shared" si="22"/>
        <v>98.697900000000118</v>
      </c>
      <c r="H1013" s="2">
        <f t="shared" si="19"/>
        <v>0.29000000000087311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19991.43</v>
      </c>
      <c r="D1014" s="1">
        <f>BILANCA!E36</f>
        <v>20789.43</v>
      </c>
      <c r="E1014" s="1">
        <v>0</v>
      </c>
      <c r="F1014" s="1">
        <v>0</v>
      </c>
      <c r="G1014" s="2">
        <f t="shared" si="22"/>
        <v>1908.6789900000001</v>
      </c>
      <c r="H1014" s="2">
        <f t="shared" si="19"/>
        <v>0.86000000000058208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19213.259999999998</v>
      </c>
      <c r="D1018" s="1">
        <f>BILANCA!E40</f>
        <v>19533.55</v>
      </c>
      <c r="E1018" s="1">
        <v>0</v>
      </c>
      <c r="F1018" s="1">
        <v>0</v>
      </c>
      <c r="G1018" s="2">
        <f t="shared" si="22"/>
        <v>2039.8126000000002</v>
      </c>
      <c r="H1018" s="2">
        <f t="shared" si="19"/>
        <v>0.70999999999912689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10358.270000000019</v>
      </c>
      <c r="D1023" s="1">
        <f>BILANCA!E45</f>
        <v>14345.410000000003</v>
      </c>
      <c r="E1023" s="1">
        <v>0</v>
      </c>
      <c r="F1023" s="1">
        <v>0</v>
      </c>
      <c r="G1023" s="2">
        <f t="shared" si="22"/>
        <v>1561.963600000001</v>
      </c>
      <c r="H1023" s="2">
        <f t="shared" si="19"/>
        <v>0.68000000002211891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8408.0300000000007</v>
      </c>
      <c r="D1025" s="1">
        <f>BILANCA!E47</f>
        <v>10818.53</v>
      </c>
      <c r="E1025" s="1">
        <v>0</v>
      </c>
      <c r="F1025" s="1">
        <v>0</v>
      </c>
      <c r="G1025" s="2">
        <f t="shared" si="22"/>
        <v>1261.8937800000001</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129512.05</v>
      </c>
      <c r="D1027" s="1">
        <f>BILANCA!E49</f>
        <v>155738.23000000001</v>
      </c>
      <c r="E1027" s="1">
        <v>0</v>
      </c>
      <c r="F1027" s="1">
        <v>0</v>
      </c>
      <c r="G1027" s="2">
        <f t="shared" si="22"/>
        <v>19403.494439999999</v>
      </c>
      <c r="H1027" s="2">
        <f t="shared" si="19"/>
        <v>0.28000000001338776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127561.81</v>
      </c>
      <c r="D1028" s="1">
        <f>BILANCA!E50</f>
        <v>152211.35</v>
      </c>
      <c r="E1028" s="1">
        <v>0</v>
      </c>
      <c r="F1028" s="1">
        <v>0</v>
      </c>
      <c r="G1028" s="2">
        <f t="shared" si="22"/>
        <v>19439.302950000001</v>
      </c>
      <c r="H1028" s="2">
        <f t="shared" si="19"/>
        <v>0.54000000000814907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30628.3</v>
      </c>
      <c r="D1032" s="1">
        <f>BILANCA!E54</f>
        <v>31810.73</v>
      </c>
      <c r="E1032" s="1">
        <v>0</v>
      </c>
      <c r="F1032" s="1">
        <v>0</v>
      </c>
      <c r="G1032" s="2">
        <f t="shared" si="22"/>
        <v>4618.2382400000006</v>
      </c>
      <c r="H1032" s="2">
        <f t="shared" si="19"/>
        <v>0.56999999999970896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30628.3</v>
      </c>
      <c r="D1033" s="1">
        <f>BILANCA!E55</f>
        <v>31810.73</v>
      </c>
      <c r="E1033" s="1">
        <v>0</v>
      </c>
      <c r="F1033" s="1">
        <v>0</v>
      </c>
      <c r="G1033" s="2">
        <f t="shared" si="22"/>
        <v>4712.4880000000003</v>
      </c>
      <c r="H1033" s="2">
        <f t="shared" si="19"/>
        <v>0.56999999999970896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524018.41000000003</v>
      </c>
      <c r="D1034" s="1">
        <f>BILANCA!E56</f>
        <v>286900.93</v>
      </c>
      <c r="E1034" s="1">
        <v>0</v>
      </c>
      <c r="F1034" s="1">
        <v>0</v>
      </c>
      <c r="G1034" s="2">
        <f t="shared" si="22"/>
        <v>55988.833769999997</v>
      </c>
      <c r="H1034" s="2">
        <f t="shared" si="19"/>
        <v>0.48000000003958121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501249.82</v>
      </c>
      <c r="D1035" s="1">
        <f>BILANCA!E57</f>
        <v>267660.09999999998</v>
      </c>
      <c r="E1035" s="1">
        <v>0</v>
      </c>
      <c r="F1035" s="1">
        <v>0</v>
      </c>
      <c r="G1035" s="2">
        <f t="shared" si="22"/>
        <v>53901.641039999995</v>
      </c>
      <c r="H1035" s="2">
        <f t="shared" si="19"/>
        <v>0.27999999996973202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7007.76</v>
      </c>
      <c r="D1039" s="1">
        <f>BILANCA!E61</f>
        <v>3480</v>
      </c>
      <c r="E1039" s="1">
        <v>0</v>
      </c>
      <c r="F1039" s="1">
        <v>0</v>
      </c>
      <c r="G1039" s="2">
        <f t="shared" si="22"/>
        <v>782.19456000000002</v>
      </c>
      <c r="H1039" s="2">
        <f t="shared" si="19"/>
        <v>0.23999999999978172</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15760.83</v>
      </c>
      <c r="D1040" s="1">
        <f>BILANCA!E62</f>
        <v>15760.83</v>
      </c>
      <c r="E1040" s="1">
        <v>0</v>
      </c>
      <c r="F1040" s="1">
        <v>0</v>
      </c>
      <c r="G1040" s="2">
        <f t="shared" si="22"/>
        <v>2695.1019299999998</v>
      </c>
      <c r="H1040" s="2">
        <f t="shared" si="19"/>
        <v>0.34000000000014552</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268545.87</v>
      </c>
      <c r="D1046" s="1">
        <f>BILANCA!E68</f>
        <v>138500.83999999997</v>
      </c>
      <c r="E1046" s="1">
        <v>0</v>
      </c>
      <c r="F1046" s="1">
        <v>0</v>
      </c>
      <c r="G1046" s="2">
        <f t="shared" si="22"/>
        <v>34369.495649999997</v>
      </c>
      <c r="H1046" s="2">
        <f t="shared" si="19"/>
        <v>0.2900000000372529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207691.31999999998</v>
      </c>
      <c r="D1047" s="1">
        <f>BILANCA!E69</f>
        <v>78292.439999999988</v>
      </c>
      <c r="E1047" s="1">
        <v>0</v>
      </c>
      <c r="F1047" s="1">
        <v>0</v>
      </c>
      <c r="G1047" s="2">
        <f t="shared" si="22"/>
        <v>23313.676799999997</v>
      </c>
      <c r="H1047" s="2">
        <f t="shared" si="19"/>
        <v>0.75999999996565748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207614.24</v>
      </c>
      <c r="D1048" s="1">
        <f>BILANCA!E70</f>
        <v>78271.429999999993</v>
      </c>
      <c r="E1048" s="1">
        <v>0</v>
      </c>
      <c r="F1048" s="1">
        <v>0</v>
      </c>
      <c r="G1048" s="2">
        <f t="shared" si="22"/>
        <v>23670.211499999998</v>
      </c>
      <c r="H1048" s="2">
        <f t="shared" si="19"/>
        <v>0.66999999998370185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207614.24</v>
      </c>
      <c r="D1050" s="1">
        <f>BILANCA!E72</f>
        <v>78271.429999999993</v>
      </c>
      <c r="E1050" s="1">
        <v>0</v>
      </c>
      <c r="F1050" s="1">
        <v>0</v>
      </c>
      <c r="G1050" s="2">
        <f t="shared" si="22"/>
        <v>24398.525699999998</v>
      </c>
      <c r="H1050" s="2">
        <f t="shared" si="19"/>
        <v>0.66999999998370185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77.08</v>
      </c>
      <c r="D1054" s="1">
        <f>BILANCA!E76</f>
        <v>21.01</v>
      </c>
      <c r="E1054" s="1">
        <v>0</v>
      </c>
      <c r="F1054" s="1">
        <v>0</v>
      </c>
      <c r="G1054" s="2">
        <f t="shared" si="22"/>
        <v>8.4560999999999993</v>
      </c>
      <c r="H1054" s="2">
        <f t="shared" si="19"/>
        <v>8.9999999999999858E-2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468.91</v>
      </c>
      <c r="D1056" s="1">
        <f>BILANCA!E78</f>
        <v>2593.56</v>
      </c>
      <c r="E1056" s="1">
        <v>0</v>
      </c>
      <c r="F1056" s="1">
        <v>0</v>
      </c>
      <c r="G1056" s="2">
        <f t="shared" si="22"/>
        <v>412.89018999999996</v>
      </c>
      <c r="H1056" s="2">
        <f t="shared" si="19"/>
        <v>0.53000000000002956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284.73</v>
      </c>
      <c r="D1062" s="1">
        <f>BILANCA!E84</f>
        <v>284.73</v>
      </c>
      <c r="E1062" s="1">
        <v>0</v>
      </c>
      <c r="F1062" s="1">
        <v>0</v>
      </c>
      <c r="G1062" s="2">
        <f t="shared" si="22"/>
        <v>67.481009999999998</v>
      </c>
      <c r="H1062" s="2">
        <f t="shared" si="19"/>
        <v>0.53999999999996362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184.18</v>
      </c>
      <c r="D1064" s="1">
        <f>BILANCA!E86</f>
        <v>2308.83</v>
      </c>
      <c r="E1064" s="1">
        <v>0</v>
      </c>
      <c r="F1064" s="1">
        <v>0</v>
      </c>
      <c r="G1064" s="2">
        <f t="shared" si="22"/>
        <v>388.94904000000002</v>
      </c>
      <c r="H1064" s="2">
        <f t="shared" si="19"/>
        <v>0.35000000000007958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3981.68</v>
      </c>
      <c r="D1065" s="1">
        <f>BILANCA!E87</f>
        <v>3981.68</v>
      </c>
      <c r="E1065" s="1">
        <v>0</v>
      </c>
      <c r="F1065" s="1">
        <v>0</v>
      </c>
      <c r="G1065" s="2">
        <f t="shared" si="22"/>
        <v>979.49328000000014</v>
      </c>
      <c r="H1065" s="2">
        <f t="shared" si="19"/>
        <v>0.64000000000032742</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3981.68</v>
      </c>
      <c r="D1066" s="1">
        <f>BILANCA!E88</f>
        <v>3981.68</v>
      </c>
      <c r="E1066" s="1">
        <v>0</v>
      </c>
      <c r="F1066" s="1">
        <v>0</v>
      </c>
      <c r="G1066" s="2">
        <f t="shared" si="22"/>
        <v>991.43831999999998</v>
      </c>
      <c r="H1066" s="2">
        <f t="shared" si="19"/>
        <v>0.64000000000032742</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3981.68</v>
      </c>
      <c r="D1071" s="1">
        <f>BILANCA!E93</f>
        <v>3981.68</v>
      </c>
      <c r="E1071" s="1">
        <v>0</v>
      </c>
      <c r="F1071" s="1">
        <v>0</v>
      </c>
      <c r="G1071" s="2">
        <f t="shared" si="22"/>
        <v>1051.1635200000001</v>
      </c>
      <c r="H1071" s="2">
        <f t="shared" si="23"/>
        <v>0.64000000000032742</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8626.98</v>
      </c>
      <c r="D1112" s="1">
        <f>BILANCA!E134</f>
        <v>8626.98</v>
      </c>
      <c r="E1112" s="1">
        <v>0</v>
      </c>
      <c r="F1112" s="1">
        <v>0</v>
      </c>
      <c r="G1112" s="2">
        <f t="shared" si="22"/>
        <v>3338.6412599999999</v>
      </c>
      <c r="H1112" s="2">
        <f t="shared" si="23"/>
        <v>4.0000000000873115E-2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8626.98</v>
      </c>
      <c r="D1113" s="1">
        <f>BILANCA!E135</f>
        <v>8626.98</v>
      </c>
      <c r="E1113" s="1">
        <v>0</v>
      </c>
      <c r="F1113" s="1">
        <v>0</v>
      </c>
      <c r="G1113" s="2">
        <f t="shared" si="22"/>
        <v>3364.5221999999999</v>
      </c>
      <c r="H1113" s="2">
        <f t="shared" si="23"/>
        <v>4.0000000000873115E-2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8626.98</v>
      </c>
      <c r="D1117" s="1">
        <f>BILANCA!E139</f>
        <v>8626.98</v>
      </c>
      <c r="E1117" s="1">
        <v>0</v>
      </c>
      <c r="F1117" s="1">
        <v>0</v>
      </c>
      <c r="G1117" s="2">
        <f t="shared" si="22"/>
        <v>3468.0459599999999</v>
      </c>
      <c r="H1117" s="2">
        <f t="shared" si="23"/>
        <v>4.0000000000873115E-2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37721.919999999998</v>
      </c>
      <c r="D1124" s="1">
        <f>BILANCA!E146</f>
        <v>30951.17</v>
      </c>
      <c r="E1124" s="1">
        <v>0</v>
      </c>
      <c r="F1124" s="1">
        <v>0</v>
      </c>
      <c r="G1124" s="2">
        <f t="shared" si="22"/>
        <v>14047.020659999998</v>
      </c>
      <c r="H1124" s="2">
        <f t="shared" si="23"/>
        <v>0.25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30953.99</v>
      </c>
      <c r="D1136" s="1">
        <f>BILANCA!E158</f>
        <v>31822.69</v>
      </c>
      <c r="E1136" s="1">
        <v>0</v>
      </c>
      <c r="F1136" s="1">
        <v>0</v>
      </c>
      <c r="G1136" s="2">
        <f t="shared" si="22"/>
        <v>14473.703609999999</v>
      </c>
      <c r="H1136" s="2">
        <f t="shared" si="23"/>
        <v>0.31999999999970896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109557.03</v>
      </c>
      <c r="D1137" s="1">
        <f>BILANCA!E159</f>
        <v>114375.69</v>
      </c>
      <c r="E1137" s="1">
        <v>0</v>
      </c>
      <c r="F1137" s="1">
        <v>0</v>
      </c>
      <c r="G1137" s="2">
        <f t="shared" si="22"/>
        <v>52099.495139999999</v>
      </c>
      <c r="H1137" s="2">
        <f t="shared" si="23"/>
        <v>0.33999999999650754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8388.16</v>
      </c>
      <c r="D1140" s="1">
        <f>BILANCA!E162</f>
        <v>8679.2999999999993</v>
      </c>
      <c r="E1140" s="1">
        <v>0</v>
      </c>
      <c r="F1140" s="1">
        <v>0</v>
      </c>
      <c r="G1140" s="2">
        <f t="shared" si="22"/>
        <v>4042.2413199999996</v>
      </c>
      <c r="H1140" s="2">
        <f t="shared" si="23"/>
        <v>0.45999999999912689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111177.26</v>
      </c>
      <c r="D1141" s="1">
        <f>BILANCA!E163</f>
        <v>123926.51</v>
      </c>
      <c r="E1141" s="1">
        <v>0</v>
      </c>
      <c r="F1141" s="1">
        <v>0</v>
      </c>
      <c r="G1141" s="2">
        <f t="shared" si="22"/>
        <v>56726.784239999994</v>
      </c>
      <c r="H1141" s="2">
        <f t="shared" si="23"/>
        <v>0.75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464.07</v>
      </c>
      <c r="D1142" s="1">
        <f>BILANCA!E164</f>
        <v>3397.37</v>
      </c>
      <c r="E1142" s="1">
        <v>0</v>
      </c>
      <c r="F1142" s="1">
        <v>0</v>
      </c>
      <c r="G1142" s="2">
        <f t="shared" si="22"/>
        <v>1154.1507899999999</v>
      </c>
      <c r="H1142" s="2">
        <f t="shared" si="23"/>
        <v>0.43999999999988404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464.07</v>
      </c>
      <c r="D1144" s="1">
        <f>BILANCA!E166</f>
        <v>3397.37</v>
      </c>
      <c r="E1144" s="1">
        <v>0</v>
      </c>
      <c r="F1144" s="1">
        <v>0</v>
      </c>
      <c r="G1144" s="2">
        <f t="shared" si="22"/>
        <v>1168.66841</v>
      </c>
      <c r="H1144" s="2">
        <f t="shared" si="23"/>
        <v>0.43999999999988404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9590.99</v>
      </c>
      <c r="D1148" s="1">
        <f>BILANCA!E170</f>
        <v>10657.64</v>
      </c>
      <c r="E1148" s="1">
        <v>0</v>
      </c>
      <c r="F1148" s="1">
        <v>0</v>
      </c>
      <c r="G1148" s="2">
        <f t="shared" si="22"/>
        <v>5099.5345500000003</v>
      </c>
      <c r="H1148" s="2">
        <f t="shared" si="23"/>
        <v>0.37000000000080036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260</v>
      </c>
      <c r="D1149" s="1">
        <f>BILANCA!E171</f>
        <v>0</v>
      </c>
      <c r="E1149" s="1">
        <v>0</v>
      </c>
      <c r="F1149" s="1">
        <v>0</v>
      </c>
      <c r="G1149" s="2">
        <f t="shared" si="22"/>
        <v>43.160000000000004</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9330.99</v>
      </c>
      <c r="D1151" s="1">
        <f>BILANCA!E173</f>
        <v>10657.64</v>
      </c>
      <c r="E1151" s="1">
        <v>0</v>
      </c>
      <c r="F1151" s="1">
        <v>0</v>
      </c>
      <c r="G1151" s="2">
        <f t="shared" si="22"/>
        <v>5148.5733600000003</v>
      </c>
      <c r="H1151" s="2">
        <f t="shared" si="23"/>
        <v>0.37000000000080036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4615975.5200000005</v>
      </c>
      <c r="D1152" s="1">
        <f>BILANCA!E175</f>
        <v>4539176.1500000004</v>
      </c>
      <c r="E1152" s="1">
        <v>0</v>
      </c>
      <c r="F1152" s="1">
        <v>0</v>
      </c>
      <c r="G1152" s="2">
        <f t="shared" si="22"/>
        <v>2314341.4015800003</v>
      </c>
      <c r="H1152" s="2">
        <f t="shared" si="23"/>
        <v>0.62999999988824129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147112.27999999997</v>
      </c>
      <c r="D1153" s="1">
        <f>BILANCA!E176</f>
        <v>123462.04</v>
      </c>
      <c r="E1153" s="1">
        <v>0</v>
      </c>
      <c r="F1153" s="1">
        <v>0</v>
      </c>
      <c r="G1153" s="2">
        <f t="shared" si="22"/>
        <v>66986.181199999992</v>
      </c>
      <c r="H1153" s="2">
        <f t="shared" si="23"/>
        <v>0.31999999996332917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59350.630000000005</v>
      </c>
      <c r="D1154" s="1">
        <f>BILANCA!E177</f>
        <v>56769.46</v>
      </c>
      <c r="E1154" s="1">
        <v>0</v>
      </c>
      <c r="F1154" s="1">
        <v>0</v>
      </c>
      <c r="G1154" s="2">
        <f t="shared" si="22"/>
        <v>29564.113050000004</v>
      </c>
      <c r="H1154" s="2">
        <f t="shared" si="23"/>
        <v>0.82999999999447027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31170.87</v>
      </c>
      <c r="D1155" s="1">
        <f>BILANCA!E178</f>
        <v>15207.83</v>
      </c>
      <c r="E1155" s="1">
        <v>0</v>
      </c>
      <c r="F1155" s="1">
        <v>0</v>
      </c>
      <c r="G1155" s="2">
        <f t="shared" si="22"/>
        <v>10592.883159999999</v>
      </c>
      <c r="H1155" s="2">
        <f t="shared" si="23"/>
        <v>0.30000000000109139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22427.7</v>
      </c>
      <c r="D1156" s="1">
        <f>BILANCA!E179</f>
        <v>34176.17</v>
      </c>
      <c r="E1156" s="1">
        <v>0</v>
      </c>
      <c r="F1156" s="1">
        <v>0</v>
      </c>
      <c r="G1156" s="2">
        <f t="shared" si="22"/>
        <v>15704.946919999998</v>
      </c>
      <c r="H1156" s="2">
        <f t="shared" si="23"/>
        <v>0.46999999999752617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201.69</v>
      </c>
      <c r="D1157" s="1">
        <f>BILANCA!E180</f>
        <v>129.79</v>
      </c>
      <c r="E1157" s="1">
        <v>0</v>
      </c>
      <c r="F1157" s="1">
        <v>0</v>
      </c>
      <c r="G1157" s="2">
        <f t="shared" si="22"/>
        <v>80.260979999999989</v>
      </c>
      <c r="H1157" s="2">
        <f t="shared" si="23"/>
        <v>0.52000000000001023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201.69</v>
      </c>
      <c r="D1160" s="1">
        <f>BILANCA!E183</f>
        <v>129.79</v>
      </c>
      <c r="E1160" s="1">
        <v>0</v>
      </c>
      <c r="F1160" s="1">
        <v>0</v>
      </c>
      <c r="G1160" s="2">
        <f t="shared" si="22"/>
        <v>81.64479</v>
      </c>
      <c r="H1160" s="2">
        <f t="shared" si="23"/>
        <v>0.52000000000001023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680.61</v>
      </c>
      <c r="D1161" s="1">
        <f>BILANCA!E184</f>
        <v>510.58</v>
      </c>
      <c r="E1161" s="1">
        <v>0</v>
      </c>
      <c r="F1161" s="1">
        <v>0</v>
      </c>
      <c r="G1161" s="2">
        <f t="shared" si="22"/>
        <v>302.91505999999998</v>
      </c>
      <c r="H1161" s="2">
        <f t="shared" si="23"/>
        <v>0.81000000000000227</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1574.36</v>
      </c>
      <c r="D1163" s="1">
        <f>BILANCA!E186</f>
        <v>2524.48</v>
      </c>
      <c r="E1163" s="1">
        <v>0</v>
      </c>
      <c r="F1163" s="1">
        <v>0</v>
      </c>
      <c r="G1163" s="2">
        <f t="shared" si="22"/>
        <v>1192.1976</v>
      </c>
      <c r="H1163" s="2">
        <f t="shared" si="23"/>
        <v>0.83999999999991815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2680.48</v>
      </c>
      <c r="D1164" s="1">
        <f>BILANCA!E187</f>
        <v>2680.48</v>
      </c>
      <c r="E1164" s="1">
        <v>0</v>
      </c>
      <c r="F1164" s="1">
        <v>0</v>
      </c>
      <c r="G1164" s="2">
        <f t="shared" si="22"/>
        <v>1455.50064</v>
      </c>
      <c r="H1164" s="2">
        <f t="shared" si="23"/>
        <v>0.96000000000003638</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614.91999999999996</v>
      </c>
      <c r="D1165" s="1">
        <f>BILANCA!E188</f>
        <v>1540.13</v>
      </c>
      <c r="E1165" s="1">
        <v>0</v>
      </c>
      <c r="F1165" s="1">
        <v>0</v>
      </c>
      <c r="G1165" s="2">
        <f t="shared" si="22"/>
        <v>672.52276000000006</v>
      </c>
      <c r="H1165" s="2">
        <f t="shared" si="23"/>
        <v>0.21000000000015007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79399.48</v>
      </c>
      <c r="D1166" s="1">
        <f>BILANCA!E189</f>
        <v>54886.74</v>
      </c>
      <c r="E1166" s="1">
        <v>0</v>
      </c>
      <c r="F1166" s="1">
        <v>0</v>
      </c>
      <c r="G1166" s="2">
        <f t="shared" si="22"/>
        <v>34618.651679999995</v>
      </c>
      <c r="H1166" s="2">
        <f t="shared" si="23"/>
        <v>0.73999999999796273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7967.71</v>
      </c>
      <c r="D1183" s="1">
        <f>BILANCA!E206</f>
        <v>11438.17</v>
      </c>
      <c r="E1183" s="1">
        <v>0</v>
      </c>
      <c r="F1183" s="1">
        <v>0</v>
      </c>
      <c r="G1183" s="2">
        <f t="shared" si="22"/>
        <v>6168.81</v>
      </c>
      <c r="H1183" s="2">
        <f t="shared" si="23"/>
        <v>0.46000000000003638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7967.71</v>
      </c>
      <c r="D1184" s="1">
        <f>BILANCA!E207</f>
        <v>11438.17</v>
      </c>
      <c r="E1184" s="1">
        <v>0</v>
      </c>
      <c r="F1184" s="1">
        <v>0</v>
      </c>
      <c r="G1184" s="2">
        <f t="shared" si="22"/>
        <v>6199.654050000001</v>
      </c>
      <c r="H1184" s="2">
        <f t="shared" si="23"/>
        <v>0.46000000000003638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7967.71</v>
      </c>
      <c r="D1194" s="1">
        <f>BILANCA!E217</f>
        <v>11438.17</v>
      </c>
      <c r="E1194" s="1">
        <v>0</v>
      </c>
      <c r="F1194" s="1">
        <v>0</v>
      </c>
      <c r="G1194" s="2">
        <f t="shared" si="22"/>
        <v>6508.0945499999998</v>
      </c>
      <c r="H1194" s="2">
        <f t="shared" si="23"/>
        <v>0.46000000000003638</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394.46</v>
      </c>
      <c r="D1211" s="1">
        <f>BILANCA!E234</f>
        <v>367.67</v>
      </c>
      <c r="E1211" s="1">
        <v>0</v>
      </c>
      <c r="F1211" s="1">
        <v>0</v>
      </c>
      <c r="G1211" s="2">
        <f t="shared" si="22"/>
        <v>257.59440000000001</v>
      </c>
      <c r="H1211" s="2">
        <f t="shared" si="23"/>
        <v>0.78999999999996362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394.46</v>
      </c>
      <c r="D1213" s="1">
        <f>BILANCA!E236</f>
        <v>367.67</v>
      </c>
      <c r="E1213" s="1">
        <v>0</v>
      </c>
      <c r="F1213" s="1">
        <v>0</v>
      </c>
      <c r="G1213" s="2">
        <f t="shared" si="22"/>
        <v>259.85400000000004</v>
      </c>
      <c r="H1213" s="2">
        <f t="shared" si="23"/>
        <v>0.78999999999996362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4468863.24</v>
      </c>
      <c r="D1214" s="1">
        <f>BILANCA!E237</f>
        <v>4415714.1100000003</v>
      </c>
      <c r="E1214" s="1">
        <v>0</v>
      </c>
      <c r="F1214" s="1">
        <v>0</v>
      </c>
      <c r="G1214" s="2">
        <f t="shared" si="22"/>
        <v>3072367.3272600006</v>
      </c>
      <c r="H1214" s="2">
        <f t="shared" si="23"/>
        <v>0.35000000055879354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4348088.91</v>
      </c>
      <c r="D1215" s="1">
        <f>BILANCA!E238</f>
        <v>4397864.13</v>
      </c>
      <c r="E1215" s="1">
        <v>0</v>
      </c>
      <c r="F1215" s="1">
        <v>0</v>
      </c>
      <c r="G1215" s="2">
        <f t="shared" si="22"/>
        <v>3049365.5834400002</v>
      </c>
      <c r="H1215" s="2">
        <f t="shared" si="23"/>
        <v>0.21999999973922968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4356056.62</v>
      </c>
      <c r="D1216" s="1">
        <f>BILANCA!E239</f>
        <v>4409302.3</v>
      </c>
      <c r="E1216" s="1">
        <v>0</v>
      </c>
      <c r="F1216" s="1">
        <v>0</v>
      </c>
      <c r="G1216" s="2">
        <f t="shared" si="22"/>
        <v>3069696.0642600004</v>
      </c>
      <c r="H1216" s="2">
        <f t="shared" si="23"/>
        <v>0.67999999970197678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3354791.33</v>
      </c>
      <c r="D1217" s="1">
        <f>BILANCA!E240</f>
        <v>3408037.01</v>
      </c>
      <c r="E1217" s="1">
        <v>0</v>
      </c>
      <c r="F1217" s="1">
        <v>0</v>
      </c>
      <c r="G1217" s="2">
        <f t="shared" si="22"/>
        <v>2379982.4918999998</v>
      </c>
      <c r="H1217" s="2">
        <f t="shared" si="23"/>
        <v>0.33999999985098839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1001265.29</v>
      </c>
      <c r="D1218" s="1">
        <f>BILANCA!E241</f>
        <v>1001265.29</v>
      </c>
      <c r="E1218" s="1">
        <v>0</v>
      </c>
      <c r="F1218" s="1">
        <v>0</v>
      </c>
      <c r="G1218" s="2">
        <f t="shared" si="22"/>
        <v>705892.02945000003</v>
      </c>
      <c r="H1218" s="2">
        <f t="shared" si="23"/>
        <v>0.58000000007450581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7967.71</v>
      </c>
      <c r="D1219" s="1">
        <f>BILANCA!E242</f>
        <v>11438.17</v>
      </c>
      <c r="E1219" s="1">
        <v>0</v>
      </c>
      <c r="F1219" s="1">
        <v>0</v>
      </c>
      <c r="G1219" s="2">
        <f t="shared" si="22"/>
        <v>7279.1957999999995</v>
      </c>
      <c r="H1219" s="2">
        <f t="shared" si="23"/>
        <v>0.46000000000003638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7967.71</v>
      </c>
      <c r="D1220" s="1">
        <f>BILANCA!E243</f>
        <v>11438.17</v>
      </c>
      <c r="E1220" s="1">
        <v>0</v>
      </c>
      <c r="F1220" s="1">
        <v>0</v>
      </c>
      <c r="G1220" s="2">
        <f t="shared" si="22"/>
        <v>7310.0398500000001</v>
      </c>
      <c r="H1220" s="2">
        <f t="shared" si="23"/>
        <v>0.46000000000003638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82588.34</v>
      </c>
      <c r="D1222" s="1">
        <f>BILANCA!E245</f>
        <v>-16498.560000000001</v>
      </c>
      <c r="E1222" s="1">
        <v>0</v>
      </c>
      <c r="F1222" s="1">
        <v>0</v>
      </c>
      <c r="G1222" s="2">
        <f t="shared" si="22"/>
        <v>11852.301579999998</v>
      </c>
      <c r="H1222" s="2">
        <f t="shared" si="23"/>
        <v>0.77999999999519787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82588.34</v>
      </c>
      <c r="D1223" s="1">
        <f>BILANCA!E246</f>
        <v>0</v>
      </c>
      <c r="E1223" s="1">
        <v>0</v>
      </c>
      <c r="F1223" s="1">
        <v>0</v>
      </c>
      <c r="G1223" s="2">
        <f t="shared" si="22"/>
        <v>19821.201599999997</v>
      </c>
      <c r="H1223" s="2">
        <f t="shared" si="23"/>
        <v>0.33999999999650754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82588.34</v>
      </c>
      <c r="D1224" s="1">
        <f>BILANCA!E247</f>
        <v>0</v>
      </c>
      <c r="E1224" s="1">
        <v>0</v>
      </c>
      <c r="F1224" s="1">
        <v>0</v>
      </c>
      <c r="G1224" s="2">
        <f t="shared" si="22"/>
        <v>19903.789939999999</v>
      </c>
      <c r="H1224" s="2">
        <f t="shared" si="23"/>
        <v>0.33999999999650754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16498.560000000001</v>
      </c>
      <c r="E1227" s="1">
        <v>0</v>
      </c>
      <c r="F1227" s="1">
        <v>0</v>
      </c>
      <c r="G1227" s="2">
        <f t="shared" si="22"/>
        <v>8051.2972800000007</v>
      </c>
      <c r="H1227" s="2">
        <f t="shared" si="23"/>
        <v>0.43999999999869033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16498.560000000001</v>
      </c>
      <c r="E1228" s="1">
        <v>0</v>
      </c>
      <c r="F1228" s="1">
        <v>0</v>
      </c>
      <c r="G1228" s="2">
        <f t="shared" si="22"/>
        <v>8084.2944000000007</v>
      </c>
      <c r="H1228" s="2">
        <f t="shared" si="23"/>
        <v>0.43999999999869033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37721.919999999998</v>
      </c>
      <c r="D1232" s="1">
        <f>BILANCA!E255</f>
        <v>30951.17</v>
      </c>
      <c r="E1232" s="1">
        <v>0</v>
      </c>
      <c r="F1232" s="1">
        <v>0</v>
      </c>
      <c r="G1232" s="2">
        <f t="shared" si="22"/>
        <v>24806.440739999998</v>
      </c>
      <c r="H1232" s="2">
        <f t="shared" si="23"/>
        <v>0.25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464.07</v>
      </c>
      <c r="D1233" s="1">
        <f>BILANCA!E256</f>
        <v>3397.37</v>
      </c>
      <c r="E1233" s="1">
        <v>0</v>
      </c>
      <c r="F1233" s="1">
        <v>0</v>
      </c>
      <c r="G1233" s="2">
        <f t="shared" si="22"/>
        <v>1814.7024999999999</v>
      </c>
      <c r="H1233" s="2">
        <f t="shared" si="23"/>
        <v>0.43999999999988404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529440.43000000005</v>
      </c>
      <c r="D1236" s="1">
        <f>BILANCA!E259</f>
        <v>797186.58</v>
      </c>
      <c r="E1236" s="1">
        <v>0</v>
      </c>
      <c r="F1236" s="1">
        <v>0</v>
      </c>
      <c r="G1236" s="2">
        <f t="shared" si="22"/>
        <v>537324.83826999995</v>
      </c>
      <c r="H1236" s="2">
        <f t="shared" si="23"/>
        <v>0.85000000009313226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529440.43000000005</v>
      </c>
      <c r="D1237" s="1">
        <f>BILANCA!E260</f>
        <v>797186.58</v>
      </c>
      <c r="E1237" s="1">
        <v>0</v>
      </c>
      <c r="F1237" s="1">
        <v>0</v>
      </c>
      <c r="G1237" s="2">
        <f t="shared" si="22"/>
        <v>539448.65185999998</v>
      </c>
      <c r="H1237" s="2">
        <f t="shared" si="23"/>
        <v>0.85000000009313226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3981.68</v>
      </c>
      <c r="D1238" s="1">
        <f>BILANCA!E262</f>
        <v>3981.68</v>
      </c>
      <c r="E1238" s="1">
        <v>0</v>
      </c>
      <c r="F1238" s="1">
        <v>0</v>
      </c>
      <c r="G1238" s="2">
        <f t="shared" si="22"/>
        <v>3045.9852000000001</v>
      </c>
      <c r="H1238" s="2">
        <f t="shared" si="23"/>
        <v>0.64000000000032742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148899.18</v>
      </c>
      <c r="D1240" s="1">
        <f>BILANCA!E264</f>
        <v>154877.68</v>
      </c>
      <c r="E1240" s="1">
        <v>0</v>
      </c>
      <c r="F1240" s="1">
        <v>0</v>
      </c>
      <c r="G1240" s="2">
        <f t="shared" si="22"/>
        <v>117874.21677999999</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464.07</v>
      </c>
      <c r="D1242" s="1">
        <f>BILANCA!E266</f>
        <v>0</v>
      </c>
      <c r="E1242" s="1">
        <v>0</v>
      </c>
      <c r="F1242" s="1">
        <v>0</v>
      </c>
      <c r="G1242" s="2">
        <f t="shared" ref="G1242:G1479" si="24">B1242/1000*C1242+B1242/500*D1242</f>
        <v>120.19413</v>
      </c>
      <c r="H1242" s="2">
        <f t="shared" si="23"/>
        <v>6.9999999999993179E-2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3397.37</v>
      </c>
      <c r="E1243" s="1">
        <v>0</v>
      </c>
      <c r="F1243" s="1">
        <v>0</v>
      </c>
      <c r="G1243" s="2">
        <f t="shared" si="24"/>
        <v>1766.6324</v>
      </c>
      <c r="H1243" s="2">
        <f t="shared" si="23"/>
        <v>0.36999999999989086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39.47</v>
      </c>
      <c r="D1244" s="1">
        <f>BILANCA!E268</f>
        <v>230.11</v>
      </c>
      <c r="E1244" s="1">
        <v>0</v>
      </c>
      <c r="F1244" s="1">
        <v>0</v>
      </c>
      <c r="G1244" s="2">
        <f t="shared" si="24"/>
        <v>130.41909000000001</v>
      </c>
      <c r="H1244" s="2">
        <f t="shared" si="23"/>
        <v>0.58000000000001251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1934.01</v>
      </c>
      <c r="E1245" s="1">
        <v>0</v>
      </c>
      <c r="F1245" s="1">
        <v>0</v>
      </c>
      <c r="G1245" s="2">
        <f t="shared" si="24"/>
        <v>1013.42124</v>
      </c>
      <c r="H1245" s="2">
        <f t="shared" si="23"/>
        <v>9.9999999999909051E-3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144.71</v>
      </c>
      <c r="D1247" s="1">
        <f>BILANCA!E271</f>
        <v>144.71</v>
      </c>
      <c r="E1247" s="1">
        <v>0</v>
      </c>
      <c r="F1247" s="1">
        <v>0</v>
      </c>
      <c r="G1247" s="2">
        <f t="shared" si="24"/>
        <v>114.61032</v>
      </c>
      <c r="H1247" s="2">
        <f t="shared" si="23"/>
        <v>0.57999999999998408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14033.3</v>
      </c>
      <c r="D1263" s="1">
        <f>BILANCA!E287</f>
        <v>25612</v>
      </c>
      <c r="E1263" s="1">
        <v>0</v>
      </c>
      <c r="F1263" s="1">
        <v>0</v>
      </c>
      <c r="G1263" s="2">
        <f t="shared" si="24"/>
        <v>18272.044000000002</v>
      </c>
      <c r="H1263" s="2">
        <f t="shared" si="23"/>
        <v>0.2999999999992724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45317.33</v>
      </c>
      <c r="D1264" s="1">
        <f>BILANCA!E288</f>
        <v>31157.46</v>
      </c>
      <c r="E1264" s="1">
        <v>0</v>
      </c>
      <c r="F1264" s="1">
        <v>0</v>
      </c>
      <c r="G1264" s="2">
        <f t="shared" si="24"/>
        <v>30244.662250000001</v>
      </c>
      <c r="H1264" s="2">
        <f t="shared" si="23"/>
        <v>0.79000000000087311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8161.44</v>
      </c>
      <c r="D1265" s="1">
        <f>BILANCA!E289</f>
        <v>48876.74</v>
      </c>
      <c r="E1265" s="1">
        <v>0</v>
      </c>
      <c r="F1265" s="1">
        <v>0</v>
      </c>
      <c r="G1265" s="2">
        <f t="shared" si="24"/>
        <v>29868.007439999998</v>
      </c>
      <c r="H1265" s="2">
        <f t="shared" si="23"/>
        <v>0.70000000000163709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71238.039999999994</v>
      </c>
      <c r="D1266" s="1">
        <f>BILANCA!E290</f>
        <v>6010</v>
      </c>
      <c r="E1266" s="1">
        <v>0</v>
      </c>
      <c r="F1266" s="1">
        <v>0</v>
      </c>
      <c r="G1266" s="2">
        <f t="shared" si="24"/>
        <v>23562.025319999997</v>
      </c>
      <c r="H1266" s="2">
        <f t="shared" si="23"/>
        <v>3.9999999993597157E-2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7967.71</v>
      </c>
      <c r="D1270" s="1">
        <f>BILANCA!E294</f>
        <v>11438.17</v>
      </c>
      <c r="E1270" s="1">
        <v>0</v>
      </c>
      <c r="F1270" s="1">
        <v>0</v>
      </c>
      <c r="G1270" s="2">
        <f t="shared" si="24"/>
        <v>8852.2423500000004</v>
      </c>
      <c r="H1270" s="2">
        <f t="shared" si="23"/>
        <v>0.46000000000003638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113.25</v>
      </c>
      <c r="D1273" s="1">
        <f>BILANCA!E297</f>
        <v>113.25</v>
      </c>
      <c r="E1273" s="1">
        <v>0</v>
      </c>
      <c r="F1273" s="1">
        <v>0</v>
      </c>
      <c r="G1273" s="2">
        <f t="shared" si="24"/>
        <v>98.527500000000003</v>
      </c>
      <c r="H1273" s="2">
        <f t="shared" si="23"/>
        <v>0.5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501.67</v>
      </c>
      <c r="D1274" s="1">
        <f>BILANCA!E298</f>
        <v>0.12</v>
      </c>
      <c r="E1274" s="1">
        <v>0</v>
      </c>
      <c r="F1274" s="1">
        <v>0</v>
      </c>
      <c r="G1274" s="2">
        <f t="shared" si="24"/>
        <v>146.05581000000001</v>
      </c>
      <c r="H1274" s="2">
        <f t="shared" si="23"/>
        <v>0.44999999999998408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185012.47</v>
      </c>
      <c r="D1299" s="6">
        <f>'RAS-funkcijski'!E5</f>
        <v>201749.72999999998</v>
      </c>
      <c r="E1299" s="6">
        <v>0</v>
      </c>
      <c r="F1299" s="6">
        <v>0</v>
      </c>
      <c r="G1299" s="7">
        <f t="shared" si="24"/>
        <v>588.51193000000001</v>
      </c>
      <c r="H1299" s="7">
        <f t="shared" si="23"/>
        <v>0.7400000000197906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46065.18</v>
      </c>
      <c r="D1300" s="1">
        <f>'RAS-funkcijski'!E6</f>
        <v>52424.9</v>
      </c>
      <c r="E1300" s="1">
        <v>0</v>
      </c>
      <c r="F1300" s="1">
        <v>0</v>
      </c>
      <c r="G1300" s="2">
        <f t="shared" si="24"/>
        <v>301.82996000000003</v>
      </c>
      <c r="H1300" s="2">
        <f t="shared" si="23"/>
        <v>0.27999999999883585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46065.18</v>
      </c>
      <c r="D1301" s="1">
        <f>'RAS-funkcijski'!E7</f>
        <v>52424.9</v>
      </c>
      <c r="E1301" s="1">
        <v>0</v>
      </c>
      <c r="F1301" s="1">
        <v>0</v>
      </c>
      <c r="G1301" s="2">
        <f t="shared" si="24"/>
        <v>452.74493999999999</v>
      </c>
      <c r="H1301" s="2">
        <f t="shared" si="23"/>
        <v>0.27999999999883585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138947.29</v>
      </c>
      <c r="D1307" s="1">
        <f>'RAS-funkcijski'!E13</f>
        <v>149324.82999999999</v>
      </c>
      <c r="E1307" s="1">
        <v>0</v>
      </c>
      <c r="F1307" s="1">
        <v>0</v>
      </c>
      <c r="G1307" s="2">
        <f t="shared" si="24"/>
        <v>3938.3725499999991</v>
      </c>
      <c r="H1307" s="2">
        <f t="shared" si="23"/>
        <v>0.46000000002095476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132408.22</v>
      </c>
      <c r="D1308" s="1">
        <f>'RAS-funkcijski'!E14</f>
        <v>138776.03</v>
      </c>
      <c r="E1308" s="1">
        <v>0</v>
      </c>
      <c r="F1308" s="1">
        <v>0</v>
      </c>
      <c r="G1308" s="2">
        <f t="shared" si="24"/>
        <v>4099.6027999999997</v>
      </c>
      <c r="H1308" s="2">
        <f t="shared" si="23"/>
        <v>0.25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6539.07</v>
      </c>
      <c r="D1310" s="1">
        <f>'RAS-funkcijski'!E16</f>
        <v>10548.8</v>
      </c>
      <c r="E1310" s="1">
        <v>0</v>
      </c>
      <c r="F1310" s="1">
        <v>0</v>
      </c>
      <c r="G1310" s="2">
        <f t="shared" si="24"/>
        <v>331.64004</v>
      </c>
      <c r="H1310" s="2">
        <f t="shared" si="23"/>
        <v>0.27000000000043656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15328.11</v>
      </c>
      <c r="D1322" s="1">
        <f>'RAS-funkcijski'!E28</f>
        <v>15572.83</v>
      </c>
      <c r="E1322" s="1">
        <v>0</v>
      </c>
      <c r="F1322" s="1">
        <v>0</v>
      </c>
      <c r="G1322" s="2">
        <f t="shared" si="24"/>
        <v>1115.37048</v>
      </c>
      <c r="H1322" s="2">
        <f t="shared" si="23"/>
        <v>0.28000000000065484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418.4</v>
      </c>
      <c r="E1323" s="1">
        <v>0</v>
      </c>
      <c r="F1323" s="1">
        <v>0</v>
      </c>
      <c r="G1323" s="2">
        <f t="shared" si="24"/>
        <v>20.92</v>
      </c>
      <c r="H1323" s="2">
        <f t="shared" si="23"/>
        <v>0.39999999999997726</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14864.95</v>
      </c>
      <c r="D1324" s="1">
        <f>'RAS-funkcijski'!E30</f>
        <v>14597</v>
      </c>
      <c r="E1324" s="1">
        <v>0</v>
      </c>
      <c r="F1324" s="1">
        <v>0</v>
      </c>
      <c r="G1324" s="2">
        <f t="shared" si="24"/>
        <v>1145.5327</v>
      </c>
      <c r="H1324" s="2">
        <f t="shared" si="23"/>
        <v>4.9999999999272404E-2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463.16</v>
      </c>
      <c r="D1328" s="1">
        <f>'RAS-funkcijski'!E34</f>
        <v>557.42999999999995</v>
      </c>
      <c r="E1328" s="1">
        <v>0</v>
      </c>
      <c r="F1328" s="1">
        <v>0</v>
      </c>
      <c r="G1328" s="2">
        <f t="shared" si="24"/>
        <v>47.340599999999995</v>
      </c>
      <c r="H1328" s="2">
        <f t="shared" si="23"/>
        <v>0.58999999999997499</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196403.26</v>
      </c>
      <c r="D1329" s="1">
        <f>'RAS-funkcijski'!E35</f>
        <v>96370.62</v>
      </c>
      <c r="E1329" s="1">
        <v>0</v>
      </c>
      <c r="F1329" s="1">
        <v>0</v>
      </c>
      <c r="G1329" s="2">
        <f t="shared" si="24"/>
        <v>12063.479500000001</v>
      </c>
      <c r="H1329" s="2">
        <f t="shared" si="23"/>
        <v>0.64000000001396984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80729.2</v>
      </c>
      <c r="D1330" s="1">
        <f>'RAS-funkcijski'!E36</f>
        <v>67114.89</v>
      </c>
      <c r="E1330" s="1">
        <v>0</v>
      </c>
      <c r="F1330" s="1">
        <v>0</v>
      </c>
      <c r="G1330" s="2">
        <f t="shared" si="24"/>
        <v>6878.6873599999999</v>
      </c>
      <c r="H1330" s="2">
        <f t="shared" si="23"/>
        <v>0.30999999999767169</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69866.429999999993</v>
      </c>
      <c r="D1331" s="1">
        <f>'RAS-funkcijski'!E37</f>
        <v>54451.28</v>
      </c>
      <c r="E1331" s="1">
        <v>0</v>
      </c>
      <c r="F1331" s="1">
        <v>0</v>
      </c>
      <c r="G1331" s="2">
        <f t="shared" si="24"/>
        <v>5899.3766699999996</v>
      </c>
      <c r="H1331" s="2">
        <f t="shared" si="23"/>
        <v>0.70999999999185093</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10862.77</v>
      </c>
      <c r="D1332" s="1">
        <f>'RAS-funkcijski'!E38</f>
        <v>12663.61</v>
      </c>
      <c r="E1332" s="1">
        <v>0</v>
      </c>
      <c r="F1332" s="1">
        <v>0</v>
      </c>
      <c r="G1332" s="2">
        <f t="shared" si="24"/>
        <v>1230.4596600000002</v>
      </c>
      <c r="H1332" s="2">
        <f t="shared" si="23"/>
        <v>0.61999999999898137</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115674.06</v>
      </c>
      <c r="D1333" s="1">
        <f>'RAS-funkcijski'!E39</f>
        <v>29255.73</v>
      </c>
      <c r="E1333" s="1">
        <v>0</v>
      </c>
      <c r="F1333" s="1">
        <v>0</v>
      </c>
      <c r="G1333" s="2">
        <f t="shared" si="24"/>
        <v>6096.4932000000008</v>
      </c>
      <c r="H1333" s="2">
        <f t="shared" si="23"/>
        <v>0.32999999999810825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115674.06</v>
      </c>
      <c r="D1334" s="1">
        <f>'RAS-funkcijski'!E40</f>
        <v>29255.73</v>
      </c>
      <c r="E1334" s="1">
        <v>0</v>
      </c>
      <c r="F1334" s="1">
        <v>0</v>
      </c>
      <c r="G1334" s="2">
        <f t="shared" si="24"/>
        <v>6270.678719999999</v>
      </c>
      <c r="H1334" s="2">
        <f t="shared" si="23"/>
        <v>0.32999999999810825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1211.0999999999999</v>
      </c>
      <c r="D1369" s="1">
        <f>'RAS-funkcijski'!E75</f>
        <v>601.84</v>
      </c>
      <c r="E1369" s="1">
        <v>0</v>
      </c>
      <c r="F1369" s="1">
        <v>0</v>
      </c>
      <c r="G1369" s="2">
        <f t="shared" si="24"/>
        <v>171.44937999999999</v>
      </c>
      <c r="H1369" s="2">
        <f t="shared" si="27"/>
        <v>0.25999999999987722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1211.0999999999999</v>
      </c>
      <c r="D1375" s="1">
        <f>'RAS-funkcijski'!E81</f>
        <v>601.84</v>
      </c>
      <c r="E1375" s="1">
        <v>0</v>
      </c>
      <c r="F1375" s="1">
        <v>0</v>
      </c>
      <c r="G1375" s="2">
        <f t="shared" si="24"/>
        <v>185.93806000000001</v>
      </c>
      <c r="H1375" s="2">
        <f t="shared" si="27"/>
        <v>0.25999999999987722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440297.43</v>
      </c>
      <c r="D1376" s="1">
        <f>'RAS-funkcijski'!E82</f>
        <v>616182.07999999996</v>
      </c>
      <c r="E1376" s="1">
        <v>0</v>
      </c>
      <c r="F1376" s="1">
        <v>0</v>
      </c>
      <c r="G1376" s="2">
        <f t="shared" si="24"/>
        <v>130467.60402</v>
      </c>
      <c r="H1376" s="2">
        <f t="shared" si="27"/>
        <v>0.50999999995110556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421336.1</v>
      </c>
      <c r="D1378" s="1">
        <f>'RAS-funkcijski'!E84</f>
        <v>598200.22</v>
      </c>
      <c r="E1378" s="1">
        <v>0</v>
      </c>
      <c r="F1378" s="1">
        <v>0</v>
      </c>
      <c r="G1378" s="2">
        <f t="shared" si="24"/>
        <v>129418.92319999999</v>
      </c>
      <c r="H1378" s="2">
        <f t="shared" si="27"/>
        <v>0.31999999994877726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18961.330000000002</v>
      </c>
      <c r="D1380" s="1">
        <f>'RAS-funkcijski'!E86</f>
        <v>17981.86</v>
      </c>
      <c r="E1380" s="1">
        <v>0</v>
      </c>
      <c r="F1380" s="1">
        <v>0</v>
      </c>
      <c r="G1380" s="2">
        <f t="shared" si="24"/>
        <v>4503.8541000000005</v>
      </c>
      <c r="H1380" s="2">
        <f t="shared" si="27"/>
        <v>0.47000000000116415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398.17</v>
      </c>
      <c r="D1383" s="1">
        <f>'RAS-funkcijski'!E89</f>
        <v>398.17</v>
      </c>
      <c r="E1383" s="1">
        <v>0</v>
      </c>
      <c r="F1383" s="1">
        <v>0</v>
      </c>
      <c r="G1383" s="2">
        <f t="shared" si="24"/>
        <v>101.53335000000001</v>
      </c>
      <c r="H1383" s="2">
        <f t="shared" si="27"/>
        <v>0.34000000000003183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398.17</v>
      </c>
      <c r="D1400" s="1">
        <f>'RAS-funkcijski'!E106</f>
        <v>398.17</v>
      </c>
      <c r="E1400" s="1">
        <v>0</v>
      </c>
      <c r="F1400" s="1">
        <v>0</v>
      </c>
      <c r="G1400" s="2">
        <f t="shared" si="24"/>
        <v>121.84002000000001</v>
      </c>
      <c r="H1400" s="2">
        <f t="shared" si="27"/>
        <v>0.34000000000003183</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115647.19</v>
      </c>
      <c r="D1401" s="1">
        <f>'RAS-funkcijski'!E107</f>
        <v>64670.999999999993</v>
      </c>
      <c r="E1401" s="1">
        <v>0</v>
      </c>
      <c r="F1401" s="1">
        <v>0</v>
      </c>
      <c r="G1401" s="2">
        <f t="shared" si="24"/>
        <v>25233.886569999995</v>
      </c>
      <c r="H1401" s="2">
        <f t="shared" si="27"/>
        <v>0.19000000000960426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26299.02</v>
      </c>
      <c r="D1402" s="1">
        <f>'RAS-funkcijski'!E108</f>
        <v>21339.78</v>
      </c>
      <c r="E1402" s="1">
        <v>0</v>
      </c>
      <c r="F1402" s="1">
        <v>0</v>
      </c>
      <c r="G1402" s="2">
        <f t="shared" si="24"/>
        <v>7173.7723199999991</v>
      </c>
      <c r="H1402" s="2">
        <f t="shared" si="27"/>
        <v>0.24000000000160071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79160.25</v>
      </c>
      <c r="D1403" s="1">
        <f>'RAS-funkcijski'!E109</f>
        <v>30387.23</v>
      </c>
      <c r="E1403" s="1">
        <v>0</v>
      </c>
      <c r="F1403" s="1">
        <v>0</v>
      </c>
      <c r="G1403" s="2">
        <f t="shared" si="24"/>
        <v>14693.144550000001</v>
      </c>
      <c r="H1403" s="2">
        <f t="shared" si="27"/>
        <v>0.47999999999956344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7002.57</v>
      </c>
      <c r="D1404" s="1">
        <f>'RAS-funkcijski'!E110</f>
        <v>6750.38</v>
      </c>
      <c r="E1404" s="1">
        <v>0</v>
      </c>
      <c r="F1404" s="1">
        <v>0</v>
      </c>
      <c r="G1404" s="2">
        <f t="shared" si="24"/>
        <v>2173.3529799999997</v>
      </c>
      <c r="H1404" s="2">
        <f t="shared" si="27"/>
        <v>0.81000000000040018</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3185.35</v>
      </c>
      <c r="D1405" s="1">
        <f>'RAS-funkcijski'!E111</f>
        <v>6193.61</v>
      </c>
      <c r="E1405" s="1">
        <v>0</v>
      </c>
      <c r="F1405" s="1">
        <v>0</v>
      </c>
      <c r="G1405" s="2">
        <f t="shared" si="24"/>
        <v>1666.2649900000001</v>
      </c>
      <c r="H1405" s="2">
        <f t="shared" si="27"/>
        <v>0.74000000000023647</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62611.259999999995</v>
      </c>
      <c r="D1408" s="1">
        <f>'RAS-funkcijski'!E114</f>
        <v>57142.619999999995</v>
      </c>
      <c r="E1408" s="1">
        <v>0</v>
      </c>
      <c r="F1408" s="1">
        <v>0</v>
      </c>
      <c r="G1408" s="2">
        <f t="shared" si="24"/>
        <v>19458.614999999998</v>
      </c>
      <c r="H1408" s="2">
        <f t="shared" si="27"/>
        <v>0.63999999999941792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62611.259999999995</v>
      </c>
      <c r="D1409" s="1">
        <f>'RAS-funkcijski'!E115</f>
        <v>57142.619999999995</v>
      </c>
      <c r="E1409" s="1">
        <v>0</v>
      </c>
      <c r="F1409" s="1">
        <v>0</v>
      </c>
      <c r="G1409" s="2">
        <f t="shared" si="24"/>
        <v>19635.511499999997</v>
      </c>
      <c r="H1409" s="2">
        <f t="shared" si="27"/>
        <v>0.63999999999941792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53934.7</v>
      </c>
      <c r="D1410" s="1">
        <f>'RAS-funkcijski'!E116</f>
        <v>48506.49</v>
      </c>
      <c r="E1410" s="1">
        <v>0</v>
      </c>
      <c r="F1410" s="1">
        <v>0</v>
      </c>
      <c r="G1410" s="2">
        <f t="shared" si="24"/>
        <v>16906.140159999999</v>
      </c>
      <c r="H1410" s="2">
        <f t="shared" si="27"/>
        <v>0.79000000000087311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8676.56</v>
      </c>
      <c r="D1411" s="1">
        <f>'RAS-funkcijski'!E117</f>
        <v>8636.1299999999992</v>
      </c>
      <c r="E1411" s="1">
        <v>0</v>
      </c>
      <c r="F1411" s="1">
        <v>0</v>
      </c>
      <c r="G1411" s="2">
        <f t="shared" si="24"/>
        <v>2932.21666</v>
      </c>
      <c r="H1411" s="2">
        <f t="shared" si="27"/>
        <v>0.56999999999970896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65839.759999999995</v>
      </c>
      <c r="D1423" s="1">
        <f>'RAS-funkcijski'!E129</f>
        <v>158093.98000000001</v>
      </c>
      <c r="E1423" s="1">
        <v>0</v>
      </c>
      <c r="F1423" s="1">
        <v>0</v>
      </c>
      <c r="G1423" s="2">
        <f t="shared" si="24"/>
        <v>47753.465000000004</v>
      </c>
      <c r="H1423" s="2">
        <f t="shared" si="27"/>
        <v>0.25999999999476131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32441.919999999998</v>
      </c>
      <c r="D1427" s="1">
        <f>'RAS-funkcijski'!E133</f>
        <v>128471.85</v>
      </c>
      <c r="E1427" s="1">
        <v>0</v>
      </c>
      <c r="F1427" s="1">
        <v>0</v>
      </c>
      <c r="G1427" s="2">
        <f t="shared" si="24"/>
        <v>37330.744980000003</v>
      </c>
      <c r="H1427" s="2">
        <f t="shared" si="27"/>
        <v>0.22999999999592546</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33397.839999999997</v>
      </c>
      <c r="D1429" s="1">
        <f>'RAS-funkcijski'!E135</f>
        <v>29622.13</v>
      </c>
      <c r="E1429" s="1">
        <v>0</v>
      </c>
      <c r="F1429" s="1">
        <v>0</v>
      </c>
      <c r="G1429" s="2">
        <f t="shared" si="24"/>
        <v>12136.115100000001</v>
      </c>
      <c r="H1429" s="2">
        <f t="shared" si="27"/>
        <v>0.29000000000451109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1082748.75</v>
      </c>
      <c r="D1435" s="13">
        <f>'RAS-funkcijski'!E141</f>
        <v>1210782.8699999999</v>
      </c>
      <c r="E1435" s="13">
        <v>0</v>
      </c>
      <c r="F1435" s="13">
        <v>0</v>
      </c>
      <c r="G1435" s="14">
        <f t="shared" si="24"/>
        <v>480091.08513000002</v>
      </c>
      <c r="H1435" s="14">
        <f t="shared" si="27"/>
        <v>0.38000000012107193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17626.009999999998</v>
      </c>
      <c r="D1436" s="6">
        <f>'P-VRIO'!E5</f>
        <v>3535</v>
      </c>
      <c r="E1436" s="6">
        <v>0</v>
      </c>
      <c r="F1436" s="6">
        <v>0</v>
      </c>
      <c r="G1436" s="7">
        <f t="shared" si="24"/>
        <v>24.696009999999998</v>
      </c>
      <c r="H1436" s="7">
        <f t="shared" si="27"/>
        <v>9.9999999983992893E-3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17626.009999999998</v>
      </c>
      <c r="D1437" s="1">
        <f>'P-VRIO'!E6</f>
        <v>0</v>
      </c>
      <c r="E1437" s="1">
        <v>0</v>
      </c>
      <c r="F1437" s="1">
        <v>0</v>
      </c>
      <c r="G1437" s="2">
        <f t="shared" si="24"/>
        <v>35.252019999999995</v>
      </c>
      <c r="H1437" s="2">
        <f t="shared" si="27"/>
        <v>9.9999999983992893E-3</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17626.009999999998</v>
      </c>
      <c r="D1438" s="1">
        <f>'P-VRIO'!E7</f>
        <v>0</v>
      </c>
      <c r="E1438" s="1">
        <v>0</v>
      </c>
      <c r="F1438" s="1">
        <v>0</v>
      </c>
      <c r="G1438" s="2">
        <f t="shared" si="24"/>
        <v>52.878029999999995</v>
      </c>
      <c r="H1438" s="2">
        <f t="shared" si="27"/>
        <v>9.9999999983992893E-3</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17626.009999999998</v>
      </c>
      <c r="D1440" s="1">
        <f>'P-VRIO'!E9</f>
        <v>0</v>
      </c>
      <c r="E1440" s="1">
        <v>0</v>
      </c>
      <c r="F1440" s="1">
        <v>0</v>
      </c>
      <c r="G1440" s="2">
        <f t="shared" si="24"/>
        <v>88.130049999999997</v>
      </c>
      <c r="H1440" s="2">
        <f t="shared" si="27"/>
        <v>9.9999999983992893E-3</v>
      </c>
      <c r="I1440" s="10">
        <f t="shared" si="28"/>
        <v>0.88130049985892922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3535</v>
      </c>
      <c r="E1453" s="1">
        <v>0</v>
      </c>
      <c r="F1453" s="1">
        <v>0</v>
      </c>
      <c r="G1453" s="2">
        <f t="shared" si="24"/>
        <v>127.25999999999999</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3535</v>
      </c>
      <c r="E1454" s="1">
        <v>0</v>
      </c>
      <c r="F1454" s="1">
        <v>0</v>
      </c>
      <c r="G1454" s="2">
        <f t="shared" si="24"/>
        <v>134.32999999999998</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3535</v>
      </c>
      <c r="E1455" s="1">
        <v>0</v>
      </c>
      <c r="F1455" s="1">
        <v>0</v>
      </c>
      <c r="G1455" s="2">
        <f t="shared" si="24"/>
        <v>141.4</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3497.6</v>
      </c>
      <c r="D1469" s="1">
        <f>'P-VRIO'!E38</f>
        <v>0</v>
      </c>
      <c r="E1469" s="1">
        <v>0</v>
      </c>
      <c r="F1469" s="1">
        <v>0</v>
      </c>
      <c r="G1469" s="2">
        <f t="shared" si="24"/>
        <v>118.91840000000001</v>
      </c>
      <c r="H1469" s="2">
        <f t="shared" si="27"/>
        <v>0.40000000000009095</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3497.6</v>
      </c>
      <c r="D1470" s="1">
        <f>'P-VRIO'!E39</f>
        <v>0</v>
      </c>
      <c r="E1470" s="1">
        <v>0</v>
      </c>
      <c r="F1470" s="1">
        <v>0</v>
      </c>
      <c r="G1470" s="2">
        <f t="shared" si="24"/>
        <v>122.41600000000001</v>
      </c>
      <c r="H1470" s="2">
        <f t="shared" si="27"/>
        <v>0.40000000000009095</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3497.6</v>
      </c>
      <c r="D1471" s="1">
        <f>'P-VRIO'!E40</f>
        <v>0</v>
      </c>
      <c r="E1471" s="1">
        <v>0</v>
      </c>
      <c r="F1471" s="1">
        <v>0</v>
      </c>
      <c r="G1471" s="2">
        <f t="shared" si="24"/>
        <v>125.91359999999999</v>
      </c>
      <c r="H1471" s="2">
        <f t="shared" si="27"/>
        <v>0.40000000000009095</v>
      </c>
      <c r="I1471" s="10">
        <f t="shared" ref="I1471:I1474" si="32">G1471*H1471</f>
        <v>50.365440000011446</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146717.82</v>
      </c>
      <c r="D1480" s="6"/>
      <c r="E1480" s="6">
        <v>0</v>
      </c>
      <c r="F1480" s="6">
        <v>0</v>
      </c>
      <c r="G1480" s="7">
        <f t="shared" ref="G1480:G1580" si="34">B1480/1000*C1480</f>
        <v>146.71782000000002</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925739.05</v>
      </c>
      <c r="D1481" s="1">
        <v>0</v>
      </c>
      <c r="E1481" s="1">
        <v>0</v>
      </c>
      <c r="F1481" s="1">
        <v>0</v>
      </c>
      <c r="G1481" s="2">
        <f t="shared" si="34"/>
        <v>1851.4781</v>
      </c>
      <c r="H1481" s="2">
        <f t="shared" si="35"/>
        <v>5.0000000046566129E-2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561866.72</v>
      </c>
      <c r="D1483" s="1">
        <v>0</v>
      </c>
      <c r="E1483" s="1">
        <v>0</v>
      </c>
      <c r="F1483" s="1">
        <v>0</v>
      </c>
      <c r="G1483" s="2">
        <f t="shared" si="34"/>
        <v>2247.4668799999999</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298170.57</v>
      </c>
      <c r="D1484" s="1">
        <v>0</v>
      </c>
      <c r="E1484" s="1">
        <v>0</v>
      </c>
      <c r="F1484" s="1">
        <v>0</v>
      </c>
      <c r="G1484" s="2">
        <f t="shared" si="34"/>
        <v>1490.85285</v>
      </c>
      <c r="H1484" s="2">
        <f t="shared" si="35"/>
        <v>0.42999999999301508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243246.32</v>
      </c>
      <c r="D1485" s="1">
        <v>0</v>
      </c>
      <c r="E1485" s="1">
        <v>0</v>
      </c>
      <c r="F1485" s="1">
        <v>0</v>
      </c>
      <c r="G1485" s="2">
        <f t="shared" si="34"/>
        <v>1459.47792</v>
      </c>
      <c r="H1485" s="2">
        <f t="shared" si="35"/>
        <v>0.32000000000698492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2105.71</v>
      </c>
      <c r="D1486" s="1">
        <v>0</v>
      </c>
      <c r="E1486" s="1">
        <v>0</v>
      </c>
      <c r="F1486" s="1">
        <v>0</v>
      </c>
      <c r="G1486" s="2">
        <f t="shared" si="34"/>
        <v>14.739970000000001</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894.18</v>
      </c>
      <c r="D1487" s="1">
        <v>0</v>
      </c>
      <c r="E1487" s="1">
        <v>0</v>
      </c>
      <c r="F1487" s="1">
        <v>0</v>
      </c>
      <c r="G1487" s="2">
        <f t="shared" si="34"/>
        <v>7.1534399999999998</v>
      </c>
      <c r="H1487" s="2">
        <f t="shared" si="35"/>
        <v>0.17999999999994998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12241.82</v>
      </c>
      <c r="D1489" s="1">
        <v>0</v>
      </c>
      <c r="E1489" s="1">
        <v>0</v>
      </c>
      <c r="F1489" s="1">
        <v>0</v>
      </c>
      <c r="G1489" s="2">
        <f t="shared" si="34"/>
        <v>122.4182</v>
      </c>
      <c r="H1489" s="2">
        <f t="shared" si="35"/>
        <v>0.18000000000029104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1400</v>
      </c>
      <c r="D1490" s="1">
        <v>0</v>
      </c>
      <c r="E1490" s="1">
        <v>0</v>
      </c>
      <c r="F1490" s="1">
        <v>0</v>
      </c>
      <c r="G1490" s="2">
        <f t="shared" si="34"/>
        <v>15.399999999999999</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3808.12</v>
      </c>
      <c r="D1491" s="1">
        <v>0</v>
      </c>
      <c r="E1491" s="1">
        <v>0</v>
      </c>
      <c r="F1491" s="1">
        <v>0</v>
      </c>
      <c r="G1491" s="2">
        <f t="shared" si="34"/>
        <v>45.69744</v>
      </c>
      <c r="H1491" s="2">
        <f t="shared" si="35"/>
        <v>0.11999999999989086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352434.15</v>
      </c>
      <c r="D1492" s="1">
        <v>0</v>
      </c>
      <c r="E1492" s="1">
        <v>0</v>
      </c>
      <c r="F1492" s="1">
        <v>0</v>
      </c>
      <c r="G1492" s="2">
        <f t="shared" si="34"/>
        <v>4581.6439499999997</v>
      </c>
      <c r="H1492" s="2">
        <f t="shared" si="35"/>
        <v>0.15000000002328306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11438.18</v>
      </c>
      <c r="D1493" s="1">
        <v>0</v>
      </c>
      <c r="E1493" s="1">
        <v>0</v>
      </c>
      <c r="F1493" s="1">
        <v>0</v>
      </c>
      <c r="G1493" s="2">
        <f t="shared" si="34"/>
        <v>160.13452000000001</v>
      </c>
      <c r="H1493" s="2">
        <f t="shared" si="35"/>
        <v>0.18000000000029104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11438.18</v>
      </c>
      <c r="D1497" s="1">
        <v>0</v>
      </c>
      <c r="E1497" s="1">
        <v>0</v>
      </c>
      <c r="F1497" s="1">
        <v>0</v>
      </c>
      <c r="G1497" s="2">
        <f t="shared" si="34"/>
        <v>205.88723999999999</v>
      </c>
      <c r="H1497" s="2">
        <f t="shared" si="35"/>
        <v>0.18000000000029104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949362.49999999988</v>
      </c>
      <c r="D1499" s="1">
        <v>0</v>
      </c>
      <c r="E1499" s="1">
        <v>0</v>
      </c>
      <c r="F1499" s="1">
        <v>0</v>
      </c>
      <c r="G1499" s="2">
        <f t="shared" si="34"/>
        <v>18987.249999999996</v>
      </c>
      <c r="H1499" s="2">
        <f t="shared" si="35"/>
        <v>0.50000000011641532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564410.80999999994</v>
      </c>
      <c r="D1501" s="1">
        <v>0</v>
      </c>
      <c r="E1501" s="1">
        <v>0</v>
      </c>
      <c r="F1501" s="1">
        <v>0</v>
      </c>
      <c r="G1501" s="2">
        <f t="shared" si="34"/>
        <v>12417.037819999998</v>
      </c>
      <c r="H1501" s="2">
        <f t="shared" si="35"/>
        <v>0.19000000006053597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314133.61</v>
      </c>
      <c r="D1502" s="1">
        <v>0</v>
      </c>
      <c r="E1502" s="1">
        <v>0</v>
      </c>
      <c r="F1502" s="1">
        <v>0</v>
      </c>
      <c r="G1502" s="2">
        <f t="shared" si="34"/>
        <v>7225.0730299999996</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231481.91</v>
      </c>
      <c r="D1503" s="1">
        <v>0</v>
      </c>
      <c r="E1503" s="1">
        <v>0</v>
      </c>
      <c r="F1503" s="1">
        <v>0</v>
      </c>
      <c r="G1503" s="2">
        <f t="shared" si="34"/>
        <v>5555.5658400000002</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2156.4699999999998</v>
      </c>
      <c r="D1504" s="1">
        <v>0</v>
      </c>
      <c r="E1504" s="1">
        <v>0</v>
      </c>
      <c r="F1504" s="1">
        <v>0</v>
      </c>
      <c r="G1504" s="2">
        <f t="shared" si="34"/>
        <v>53.911749999999998</v>
      </c>
      <c r="H1504" s="2">
        <f t="shared" si="35"/>
        <v>0.46999999999979991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1064.21</v>
      </c>
      <c r="D1505" s="1">
        <v>0</v>
      </c>
      <c r="E1505" s="1">
        <v>0</v>
      </c>
      <c r="F1505" s="1">
        <v>0</v>
      </c>
      <c r="G1505" s="2">
        <f t="shared" si="34"/>
        <v>27.669460000000001</v>
      </c>
      <c r="H1505" s="2">
        <f t="shared" si="35"/>
        <v>0.21000000000003638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11291.7</v>
      </c>
      <c r="D1507" s="1">
        <v>0</v>
      </c>
      <c r="E1507" s="1">
        <v>0</v>
      </c>
      <c r="F1507" s="1">
        <v>0</v>
      </c>
      <c r="G1507" s="2">
        <f t="shared" si="34"/>
        <v>316.16760000000005</v>
      </c>
      <c r="H1507" s="2">
        <f t="shared" si="35"/>
        <v>0.2999999999992724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1400</v>
      </c>
      <c r="D1508" s="1">
        <v>0</v>
      </c>
      <c r="E1508" s="1">
        <v>0</v>
      </c>
      <c r="F1508" s="1">
        <v>0</v>
      </c>
      <c r="G1508" s="2">
        <f t="shared" si="34"/>
        <v>40.6</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2882.91</v>
      </c>
      <c r="D1509" s="1">
        <v>0</v>
      </c>
      <c r="E1509" s="1">
        <v>0</v>
      </c>
      <c r="F1509" s="1">
        <v>0</v>
      </c>
      <c r="G1509" s="2">
        <f t="shared" si="34"/>
        <v>86.487299999999991</v>
      </c>
      <c r="H1509" s="2">
        <f t="shared" si="35"/>
        <v>9.0000000000145519E-2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376983.97</v>
      </c>
      <c r="D1510" s="1">
        <v>0</v>
      </c>
      <c r="E1510" s="1">
        <v>0</v>
      </c>
      <c r="F1510" s="1">
        <v>0</v>
      </c>
      <c r="G1510" s="2">
        <f t="shared" si="34"/>
        <v>11686.503069999999</v>
      </c>
      <c r="H1510" s="2">
        <f t="shared" si="35"/>
        <v>3.0000000027939677E-2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7967.72</v>
      </c>
      <c r="D1511" s="1">
        <v>0</v>
      </c>
      <c r="E1511" s="1">
        <v>0</v>
      </c>
      <c r="F1511" s="1">
        <v>0</v>
      </c>
      <c r="G1511" s="2">
        <f t="shared" si="34"/>
        <v>254.96704000000003</v>
      </c>
      <c r="H1511" s="2">
        <f t="shared" si="35"/>
        <v>0.27999999999974534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7967.72</v>
      </c>
      <c r="D1515" s="1">
        <v>0</v>
      </c>
      <c r="E1515" s="1">
        <v>0</v>
      </c>
      <c r="F1515" s="1">
        <v>0</v>
      </c>
      <c r="G1515" s="2">
        <f t="shared" si="34"/>
        <v>286.83792</v>
      </c>
      <c r="H1515" s="2">
        <f t="shared" si="35"/>
        <v>0.27999999999974534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123094.37000000023</v>
      </c>
      <c r="D1517" s="1">
        <v>0</v>
      </c>
      <c r="E1517" s="1">
        <v>0</v>
      </c>
      <c r="F1517" s="1">
        <v>0</v>
      </c>
      <c r="G1517" s="2">
        <f t="shared" si="34"/>
        <v>4677.5860600000087</v>
      </c>
      <c r="H1517" s="2">
        <f t="shared" si="35"/>
        <v>0.37000000022817403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74488.73</v>
      </c>
      <c r="D1518" s="1">
        <v>0</v>
      </c>
      <c r="E1518" s="1">
        <v>0</v>
      </c>
      <c r="F1518" s="1">
        <v>0</v>
      </c>
      <c r="G1518" s="2">
        <f t="shared" si="34"/>
        <v>2905.0604699999999</v>
      </c>
      <c r="H1518" s="2">
        <f t="shared" si="35"/>
        <v>0.27000000000407454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25649.07</v>
      </c>
      <c r="D1524" s="1">
        <v>0</v>
      </c>
      <c r="E1524" s="1">
        <v>0</v>
      </c>
      <c r="F1524" s="1">
        <v>0</v>
      </c>
      <c r="G1524" s="2">
        <f t="shared" si="34"/>
        <v>1154.2081499999999</v>
      </c>
      <c r="H1524" s="2">
        <f t="shared" si="35"/>
        <v>6.9999999999708962E-2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22083.57</v>
      </c>
      <c r="D1530" s="1">
        <v>0</v>
      </c>
      <c r="E1530" s="1">
        <v>0</v>
      </c>
      <c r="F1530" s="1">
        <v>0</v>
      </c>
      <c r="G1530" s="2">
        <f t="shared" si="34"/>
        <v>1126.26207</v>
      </c>
      <c r="H1530" s="2">
        <f t="shared" si="35"/>
        <v>0.43000000000029104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18247.13</v>
      </c>
      <c r="D1532" s="1">
        <v>0</v>
      </c>
      <c r="E1532" s="1">
        <v>0</v>
      </c>
      <c r="F1532" s="1">
        <v>0</v>
      </c>
      <c r="G1532" s="2">
        <f t="shared" si="34"/>
        <v>967.09789000000001</v>
      </c>
      <c r="H1532" s="2">
        <f t="shared" si="35"/>
        <v>0.13000000000101863</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1022.12</v>
      </c>
      <c r="D1533" s="1">
        <v>0</v>
      </c>
      <c r="E1533" s="1">
        <v>0</v>
      </c>
      <c r="F1533" s="1">
        <v>0</v>
      </c>
      <c r="G1533" s="2">
        <f t="shared" si="34"/>
        <v>55.194479999999999</v>
      </c>
      <c r="H1533" s="2">
        <f t="shared" si="35"/>
        <v>0.12000000000000455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2814.32</v>
      </c>
      <c r="D1534" s="1">
        <v>0</v>
      </c>
      <c r="E1534" s="1">
        <v>0</v>
      </c>
      <c r="F1534" s="1">
        <v>0</v>
      </c>
      <c r="G1534" s="2">
        <f t="shared" si="34"/>
        <v>154.7876</v>
      </c>
      <c r="H1534" s="2">
        <f t="shared" si="35"/>
        <v>0.32000000000016371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2680.48</v>
      </c>
      <c r="D1555" s="1">
        <v>0</v>
      </c>
      <c r="E1555" s="1">
        <v>0</v>
      </c>
      <c r="F1555" s="1">
        <v>0</v>
      </c>
      <c r="G1555" s="2">
        <f t="shared" si="34"/>
        <v>203.71647999999999</v>
      </c>
      <c r="H1555" s="2">
        <f t="shared" si="35"/>
        <v>0.48000000000001819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2680.48</v>
      </c>
      <c r="D1559" s="1">
        <v>0</v>
      </c>
      <c r="E1559" s="1">
        <v>0</v>
      </c>
      <c r="F1559" s="1">
        <v>0</v>
      </c>
      <c r="G1559" s="2">
        <f t="shared" si="34"/>
        <v>214.4384</v>
      </c>
      <c r="H1559" s="2">
        <f t="shared" si="35"/>
        <v>0.48000000000001819</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885.02</v>
      </c>
      <c r="D1560" s="1">
        <v>0</v>
      </c>
      <c r="E1560" s="1">
        <v>0</v>
      </c>
      <c r="F1560" s="1">
        <v>0</v>
      </c>
      <c r="G1560" s="2">
        <f t="shared" si="34"/>
        <v>71.686620000000005</v>
      </c>
      <c r="H1560" s="2">
        <f t="shared" si="35"/>
        <v>1.999999999998181E-2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771.76</v>
      </c>
      <c r="D1561" s="1">
        <v>0</v>
      </c>
      <c r="E1561" s="1">
        <v>0</v>
      </c>
      <c r="F1561" s="1">
        <v>0</v>
      </c>
      <c r="G1561" s="2">
        <f t="shared" si="34"/>
        <v>63.284320000000001</v>
      </c>
      <c r="H1561" s="2">
        <f t="shared" si="35"/>
        <v>0.24000000000000909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113.26</v>
      </c>
      <c r="D1564" s="1">
        <v>0</v>
      </c>
      <c r="E1564" s="1">
        <v>0</v>
      </c>
      <c r="F1564" s="1">
        <v>0</v>
      </c>
      <c r="G1564" s="2">
        <f t="shared" si="34"/>
        <v>9.6271000000000004</v>
      </c>
      <c r="H1564" s="2">
        <f t="shared" si="35"/>
        <v>0.26000000000000512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48839.659999999996</v>
      </c>
      <c r="D1565" s="1">
        <v>0</v>
      </c>
      <c r="E1565" s="1">
        <v>0</v>
      </c>
      <c r="F1565" s="1">
        <v>0</v>
      </c>
      <c r="G1565" s="2">
        <f t="shared" si="34"/>
        <v>4200.210759999999</v>
      </c>
      <c r="H1565" s="2">
        <f t="shared" si="35"/>
        <v>0.3400000000037835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20925.32</v>
      </c>
      <c r="D1566" s="1">
        <v>0</v>
      </c>
      <c r="E1566" s="1">
        <v>0</v>
      </c>
      <c r="F1566" s="1">
        <v>0</v>
      </c>
      <c r="G1566" s="2">
        <f t="shared" si="34"/>
        <v>1820.5028399999999</v>
      </c>
      <c r="H1566" s="2">
        <f t="shared" si="35"/>
        <v>0.31999999999970896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20350.169999999998</v>
      </c>
      <c r="D1568" s="1">
        <v>0</v>
      </c>
      <c r="E1568" s="1">
        <v>0</v>
      </c>
      <c r="F1568" s="1">
        <v>0</v>
      </c>
      <c r="G1568" s="2">
        <f t="shared" si="34"/>
        <v>1811.1651299999999</v>
      </c>
      <c r="H1568" s="2">
        <f t="shared" si="35"/>
        <v>0.16999999999825377</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7564.17</v>
      </c>
      <c r="D1569" s="1">
        <v>0</v>
      </c>
      <c r="E1569" s="1">
        <v>0</v>
      </c>
      <c r="F1569" s="1">
        <v>0</v>
      </c>
      <c r="G1569" s="2">
        <f t="shared" si="34"/>
        <v>680.77530000000002</v>
      </c>
      <c r="H1569" s="2">
        <f t="shared" si="35"/>
        <v>0.17000000000007276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48605.64</v>
      </c>
      <c r="D1576" s="1">
        <v>0</v>
      </c>
      <c r="E1576" s="1">
        <v>0</v>
      </c>
      <c r="F1576" s="1">
        <v>0</v>
      </c>
      <c r="G1576" s="2">
        <f t="shared" si="34"/>
        <v>4714.7470800000001</v>
      </c>
      <c r="H1576" s="2">
        <f t="shared" si="35"/>
        <v>0.36000000000058208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31157.46</v>
      </c>
      <c r="D1578" s="1">
        <v>0</v>
      </c>
      <c r="E1578" s="1">
        <v>0</v>
      </c>
      <c r="F1578" s="1">
        <v>0</v>
      </c>
      <c r="G1578" s="2">
        <f t="shared" si="34"/>
        <v>3084.5885400000002</v>
      </c>
      <c r="H1578" s="2">
        <f t="shared" si="35"/>
        <v>0.45999999999912689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6010</v>
      </c>
      <c r="D1579" s="1">
        <v>0</v>
      </c>
      <c r="E1579" s="1">
        <v>0</v>
      </c>
      <c r="F1579" s="1">
        <v>0</v>
      </c>
      <c r="G1579" s="2">
        <f t="shared" si="34"/>
        <v>601</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11438.18</v>
      </c>
      <c r="D1580" s="13">
        <v>0</v>
      </c>
      <c r="E1580" s="13">
        <v>0</v>
      </c>
      <c r="F1580" s="13">
        <v>0</v>
      </c>
      <c r="G1580" s="14">
        <f t="shared" si="34"/>
        <v>1155.2561800000001</v>
      </c>
      <c r="H1580" s="14">
        <f t="shared" si="35"/>
        <v>0.18000000000029104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36532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1003994.47</v>
      </c>
      <c r="I16" s="170">
        <f>'PR-RAS'!E6</f>
        <v>989589.21000000008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610453.90999999992</v>
      </c>
      <c r="I17" s="170">
        <f>'PR-RAS'!E151</f>
        <v>857550.7200000002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82588.33999999988</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16498.560000000143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4347429.6500000004</v>
      </c>
      <c r="I20" s="173">
        <f>BILANCA!E7</f>
        <v>4400675.3100000005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268545.87</v>
      </c>
      <c r="I21" s="175">
        <f>BILANCA!E68</f>
        <v>138500.83999999997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147112.27999999997</v>
      </c>
      <c r="I22" s="175">
        <f>BILANCA!E176</f>
        <v>123462.04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4468863.24</v>
      </c>
      <c r="I23" s="177">
        <f>BILANCA!E237</f>
        <v>4415714.1100000003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185012.47</v>
      </c>
      <c r="I24" s="173">
        <f>'RAS-funkcijski'!E5</f>
        <v>201749.72999999998</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196403.26</v>
      </c>
      <c r="I25" s="175">
        <f>'RAS-funkcijski'!E35</f>
        <v>96370.62</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62611.259999999995</v>
      </c>
      <c r="I27" s="175">
        <f>'RAS-funkcijski'!E114</f>
        <v>57142.619999999995</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1082748.75</v>
      </c>
      <c r="I28" s="179">
        <f>'RAS-funkcijski'!E141</f>
        <v>1210782.8699999999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17626.009999999998</v>
      </c>
      <c r="I29" s="173">
        <f>'P-VRIO'!E5</f>
        <v>3535</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3535</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3497.6</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146717.82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123094.37000000023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74488.73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48605.64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7" zoomScaleNormal="100" workbookViewId="0">
      <selection activeCell="D121" sqref="D12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1003994.47</v>
      </c>
      <c r="E6" s="51">
        <f>E7+E44+E50+E82+E106+E124+E133+E139</f>
        <v>989589.21000000008</v>
      </c>
      <c r="F6" s="52">
        <f t="shared" ref="F6:F131" si="0">IF(D6&lt;&gt;0,IF(E6/D6&gt;=100,"&gt;&gt;100",E6/D6*100),"-")</f>
        <v>98.565205244606588</v>
      </c>
    </row>
    <row r="7" spans="1:25" ht="12.75" customHeight="1" x14ac:dyDescent="0.2">
      <c r="A7" s="53">
        <v>61</v>
      </c>
      <c r="B7" s="294" t="s">
        <v>60</v>
      </c>
      <c r="C7" s="50" t="s">
        <v>61</v>
      </c>
      <c r="D7" s="51">
        <f t="shared" ref="D7:E7" si="1">D8+D17+D23+D29+D37+D40</f>
        <v>156875.29999999999</v>
      </c>
      <c r="E7" s="51">
        <f t="shared" si="1"/>
        <v>193152.13</v>
      </c>
      <c r="F7" s="52">
        <f t="shared" si="0"/>
        <v>123.12462828756345</v>
      </c>
    </row>
    <row r="8" spans="1:25" ht="12.75" customHeight="1" x14ac:dyDescent="0.2">
      <c r="A8" s="53">
        <v>611</v>
      </c>
      <c r="B8" s="85" t="s">
        <v>62</v>
      </c>
      <c r="C8" s="50" t="s">
        <v>63</v>
      </c>
      <c r="D8" s="51">
        <f t="shared" ref="D8:E8" si="2">SUM(D9:D14)-D15-D16</f>
        <v>132565.65</v>
      </c>
      <c r="E8" s="51">
        <f t="shared" si="2"/>
        <v>170302.69</v>
      </c>
      <c r="F8" s="52">
        <f t="shared" si="0"/>
        <v>128.4666804711477</v>
      </c>
    </row>
    <row r="9" spans="1:25" ht="12.75" customHeight="1" x14ac:dyDescent="0.2">
      <c r="A9" s="53">
        <v>6111</v>
      </c>
      <c r="B9" s="85" t="s">
        <v>64</v>
      </c>
      <c r="C9" s="50" t="s">
        <v>65</v>
      </c>
      <c r="D9" s="242">
        <v>132565.65</v>
      </c>
      <c r="E9" s="242">
        <v>170302.69</v>
      </c>
      <c r="F9" s="52">
        <f t="shared" si="0"/>
        <v>128.4666804711477</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22859.019999999997</v>
      </c>
      <c r="E23" s="51">
        <f t="shared" si="4"/>
        <v>21293.58</v>
      </c>
      <c r="F23" s="52">
        <f t="shared" si="0"/>
        <v>93.151762411511967</v>
      </c>
    </row>
    <row r="24" spans="1:6" ht="12.75" customHeight="1" x14ac:dyDescent="0.2">
      <c r="A24" s="53">
        <v>6131</v>
      </c>
      <c r="B24" s="85" t="s">
        <v>94</v>
      </c>
      <c r="C24" s="50" t="s">
        <v>95</v>
      </c>
      <c r="D24" s="242">
        <v>961.1</v>
      </c>
      <c r="E24" s="242">
        <v>643.27</v>
      </c>
      <c r="F24" s="52">
        <f t="shared" si="0"/>
        <v>66.930600353761321</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21897.919999999998</v>
      </c>
      <c r="E27" s="242">
        <v>20650.310000000001</v>
      </c>
      <c r="F27" s="52">
        <f t="shared" si="0"/>
        <v>94.302609562917411</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1450.63</v>
      </c>
      <c r="E29" s="51">
        <f t="shared" si="5"/>
        <v>1555.86</v>
      </c>
      <c r="F29" s="52">
        <f t="shared" si="0"/>
        <v>107.25408960244857</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1450.63</v>
      </c>
      <c r="E31" s="242">
        <v>1555.86</v>
      </c>
      <c r="F31" s="52">
        <f t="shared" si="0"/>
        <v>107.25408960244857</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634621.52</v>
      </c>
      <c r="E50" s="51">
        <f>E51+E54+E59+E62+E65+E68+E71+E74+E77</f>
        <v>615971</v>
      </c>
      <c r="F50" s="52">
        <f t="shared" si="0"/>
        <v>97.061158594180668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471962.88</v>
      </c>
      <c r="E59" s="51">
        <f t="shared" si="12"/>
        <v>502742</v>
      </c>
      <c r="F59" s="52">
        <f t="shared" si="0"/>
        <v>106.52151287830094</v>
      </c>
    </row>
    <row r="60" spans="1:6" ht="24" x14ac:dyDescent="0.2">
      <c r="A60" s="53">
        <v>6331</v>
      </c>
      <c r="B60" s="86" t="s">
        <v>166</v>
      </c>
      <c r="C60" s="50" t="s">
        <v>167</v>
      </c>
      <c r="D60" s="242">
        <v>289890.89</v>
      </c>
      <c r="E60" s="242">
        <v>317121.65000000002</v>
      </c>
      <c r="F60" s="52">
        <f t="shared" si="0"/>
        <v>109.39345144650802</v>
      </c>
    </row>
    <row r="61" spans="1:6" ht="24" x14ac:dyDescent="0.2">
      <c r="A61" s="53">
        <v>6332</v>
      </c>
      <c r="B61" s="86" t="s">
        <v>168</v>
      </c>
      <c r="C61" s="50" t="s">
        <v>169</v>
      </c>
      <c r="D61" s="242">
        <v>182071.99</v>
      </c>
      <c r="E61" s="242">
        <v>185620.35</v>
      </c>
      <c r="F61" s="52">
        <f t="shared" si="0"/>
        <v>101.94887747423425</v>
      </c>
    </row>
    <row r="62" spans="1:6" ht="12.75" customHeight="1" x14ac:dyDescent="0.2">
      <c r="A62" s="53">
        <v>634</v>
      </c>
      <c r="B62" s="85" t="s">
        <v>170</v>
      </c>
      <c r="C62" s="50" t="s">
        <v>171</v>
      </c>
      <c r="D62" s="51">
        <f t="shared" ref="D62:E62" si="13">SUM(D63:D64)</f>
        <v>32374.85</v>
      </c>
      <c r="E62" s="51">
        <f t="shared" si="13"/>
        <v>15880.48</v>
      </c>
      <c r="F62" s="52">
        <f t="shared" si="0"/>
        <v>49.051902943179662</v>
      </c>
    </row>
    <row r="63" spans="1:6" ht="12.75" customHeight="1" x14ac:dyDescent="0.2">
      <c r="A63" s="53">
        <v>6341</v>
      </c>
      <c r="B63" s="85" t="s">
        <v>172</v>
      </c>
      <c r="C63" s="50" t="s">
        <v>173</v>
      </c>
      <c r="D63" s="242">
        <v>7704.33</v>
      </c>
      <c r="E63" s="242">
        <v>15880.48</v>
      </c>
      <c r="F63" s="52">
        <f t="shared" si="0"/>
        <v>206.12408866183043</v>
      </c>
    </row>
    <row r="64" spans="1:6" ht="12.75" customHeight="1" x14ac:dyDescent="0.2">
      <c r="A64" s="53">
        <v>6342</v>
      </c>
      <c r="B64" s="85" t="s">
        <v>174</v>
      </c>
      <c r="C64" s="50" t="s">
        <v>175</v>
      </c>
      <c r="D64" s="242">
        <v>24670.52</v>
      </c>
      <c r="E64" s="242">
        <v>0</v>
      </c>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130283.79</v>
      </c>
      <c r="E74" s="51">
        <f t="shared" si="17"/>
        <v>97348.52</v>
      </c>
      <c r="F74" s="52">
        <f t="shared" si="0"/>
        <v>74.720362372018812</v>
      </c>
    </row>
    <row r="75" spans="1:6" ht="12.75" customHeight="1" x14ac:dyDescent="0.2">
      <c r="A75" s="53" t="s">
        <v>196</v>
      </c>
      <c r="B75" s="85" t="s">
        <v>197</v>
      </c>
      <c r="C75" s="50" t="s">
        <v>196</v>
      </c>
      <c r="D75" s="242">
        <v>130283.79</v>
      </c>
      <c r="E75" s="242">
        <v>97348.52</v>
      </c>
      <c r="F75" s="52">
        <f t="shared" si="0"/>
        <v>74.720362372018812</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95960.1</v>
      </c>
      <c r="E82" s="51">
        <f t="shared" si="19"/>
        <v>64582.01</v>
      </c>
      <c r="F82" s="52">
        <f t="shared" si="0"/>
        <v>67.300899019488298</v>
      </c>
    </row>
    <row r="83" spans="1:6" ht="12.75" customHeight="1" x14ac:dyDescent="0.2">
      <c r="A83" s="53">
        <v>641</v>
      </c>
      <c r="B83" s="85" t="s">
        <v>212</v>
      </c>
      <c r="C83" s="50" t="s">
        <v>213</v>
      </c>
      <c r="D83" s="51">
        <f t="shared" ref="D83:E83" si="20">SUM(D84:D90)</f>
        <v>27.02</v>
      </c>
      <c r="E83" s="51">
        <f t="shared" si="20"/>
        <v>14.59</v>
      </c>
      <c r="F83" s="52">
        <f t="shared" si="0"/>
        <v>53.997039230199853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27.02</v>
      </c>
      <c r="E85" s="242">
        <v>14.59</v>
      </c>
      <c r="F85" s="52">
        <f t="shared" si="0"/>
        <v>53.997039230199853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95933.08</v>
      </c>
      <c r="E91" s="51">
        <f t="shared" si="21"/>
        <v>64567.420000000006</v>
      </c>
      <c r="F91" s="52">
        <f t="shared" si="0"/>
        <v>67.304646113728452</v>
      </c>
    </row>
    <row r="92" spans="1:6" ht="12.75" customHeight="1" x14ac:dyDescent="0.2">
      <c r="A92" s="53">
        <v>6421</v>
      </c>
      <c r="B92" s="85" t="s">
        <v>230</v>
      </c>
      <c r="C92" s="50" t="s">
        <v>231</v>
      </c>
      <c r="D92" s="242">
        <v>4649.95</v>
      </c>
      <c r="E92" s="242">
        <v>4127.16</v>
      </c>
      <c r="F92" s="52">
        <f t="shared" si="0"/>
        <v>88.757083409499032</v>
      </c>
    </row>
    <row r="93" spans="1:6" ht="12.75" customHeight="1" x14ac:dyDescent="0.2">
      <c r="A93" s="53">
        <v>6422</v>
      </c>
      <c r="B93" s="85" t="s">
        <v>232</v>
      </c>
      <c r="C93" s="50" t="s">
        <v>233</v>
      </c>
      <c r="D93" s="242">
        <v>74412.350000000006</v>
      </c>
      <c r="E93" s="242">
        <v>41634.550000000003</v>
      </c>
      <c r="F93" s="52">
        <f t="shared" si="0"/>
        <v>55.951129080051899</v>
      </c>
    </row>
    <row r="94" spans="1:6" ht="12.75" customHeight="1" x14ac:dyDescent="0.2">
      <c r="A94" s="53">
        <v>6423</v>
      </c>
      <c r="B94" s="85" t="s">
        <v>234</v>
      </c>
      <c r="C94" s="50" t="s">
        <v>235</v>
      </c>
      <c r="D94" s="242">
        <v>14446.83</v>
      </c>
      <c r="E94" s="242">
        <v>18805.71</v>
      </c>
      <c r="F94" s="52">
        <f t="shared" si="0"/>
        <v>130.17187853667551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2423.9499999999998</v>
      </c>
      <c r="E97" s="242">
        <v>0</v>
      </c>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79705.540000000008</v>
      </c>
      <c r="E106" s="51">
        <f t="shared" si="23"/>
        <v>75466.05</v>
      </c>
      <c r="F106" s="52">
        <f t="shared" si="0"/>
        <v>94.681059810898958</v>
      </c>
    </row>
    <row r="107" spans="1:6" ht="12.75" customHeight="1" x14ac:dyDescent="0.2">
      <c r="A107" s="53">
        <v>651</v>
      </c>
      <c r="B107" s="85" t="s">
        <v>260</v>
      </c>
      <c r="C107" s="50" t="s">
        <v>261</v>
      </c>
      <c r="D107" s="51">
        <f t="shared" ref="D107:E107" si="24">SUM(D108:D111)</f>
        <v>6147.19</v>
      </c>
      <c r="E107" s="51">
        <f t="shared" si="24"/>
        <v>5246.0999999999995</v>
      </c>
      <c r="F107" s="52">
        <f t="shared" si="0"/>
        <v>85.341432426848684</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6141.08</v>
      </c>
      <c r="E109" s="242">
        <v>5239.12</v>
      </c>
      <c r="F109" s="52">
        <f t="shared" si="0"/>
        <v>85.312681157060325</v>
      </c>
    </row>
    <row r="110" spans="1:6" ht="12.75" customHeight="1" x14ac:dyDescent="0.2">
      <c r="A110" s="53">
        <v>6513</v>
      </c>
      <c r="B110" s="85" t="s">
        <v>266</v>
      </c>
      <c r="C110" s="50" t="s">
        <v>267</v>
      </c>
      <c r="D110" s="242">
        <v>6.11</v>
      </c>
      <c r="E110" s="242">
        <v>6.98</v>
      </c>
      <c r="F110" s="52">
        <f t="shared" si="0"/>
        <v>114.23895253682488</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406.62</v>
      </c>
      <c r="E112" s="51">
        <f t="shared" si="25"/>
        <v>1811.28</v>
      </c>
      <c r="F112" s="52">
        <f t="shared" si="0"/>
        <v>445.44783827652356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406.62</v>
      </c>
      <c r="E115" s="242">
        <v>0</v>
      </c>
      <c r="F115" s="52">
        <f t="shared" si="0"/>
        <v>0</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1811.28</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73151.73000000001</v>
      </c>
      <c r="E120" s="51">
        <f t="shared" si="26"/>
        <v>68408.67</v>
      </c>
      <c r="F120" s="52">
        <f t="shared" si="0"/>
        <v>93.516134204891657</v>
      </c>
    </row>
    <row r="121" spans="1:6" ht="12.75" customHeight="1" x14ac:dyDescent="0.2">
      <c r="A121" s="53">
        <v>6531</v>
      </c>
      <c r="B121" s="85" t="s">
        <v>288</v>
      </c>
      <c r="C121" s="50" t="s">
        <v>289</v>
      </c>
      <c r="D121" s="242">
        <v>3505.66</v>
      </c>
      <c r="E121" s="242">
        <v>0</v>
      </c>
      <c r="F121" s="52">
        <f t="shared" si="0"/>
        <v>0</v>
      </c>
    </row>
    <row r="122" spans="1:6" ht="12.75" customHeight="1" x14ac:dyDescent="0.2">
      <c r="A122" s="53">
        <v>6532</v>
      </c>
      <c r="B122" s="85" t="s">
        <v>290</v>
      </c>
      <c r="C122" s="50" t="s">
        <v>291</v>
      </c>
      <c r="D122" s="242">
        <v>69646.070000000007</v>
      </c>
      <c r="E122" s="242">
        <v>68408.67</v>
      </c>
      <c r="F122" s="52">
        <f t="shared" si="0"/>
        <v>98.223302477799521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7893.9400000000005</v>
      </c>
      <c r="E124" s="51">
        <f t="shared" si="27"/>
        <v>17665.5</v>
      </c>
      <c r="F124" s="52">
        <f t="shared" si="0"/>
        <v>223.7855874252908</v>
      </c>
    </row>
    <row r="125" spans="1:6" ht="12.75" customHeight="1" x14ac:dyDescent="0.2">
      <c r="A125" s="53">
        <v>661</v>
      </c>
      <c r="B125" s="86" t="s">
        <v>296</v>
      </c>
      <c r="C125" s="50" t="s">
        <v>297</v>
      </c>
      <c r="D125" s="51">
        <f t="shared" ref="D125:E125" si="28">SUM(D126:D127)</f>
        <v>4379.87</v>
      </c>
      <c r="E125" s="51">
        <f t="shared" si="28"/>
        <v>265.5</v>
      </c>
      <c r="F125" s="52">
        <f t="shared" si="0"/>
        <v>6.0618237527597856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4379.87</v>
      </c>
      <c r="E127" s="242">
        <v>265.5</v>
      </c>
      <c r="F127" s="52">
        <f t="shared" si="0"/>
        <v>6.0618237527597856</v>
      </c>
    </row>
    <row r="128" spans="1:6" ht="24" x14ac:dyDescent="0.2">
      <c r="A128" s="53">
        <v>663</v>
      </c>
      <c r="B128" s="231" t="s">
        <v>302</v>
      </c>
      <c r="C128" s="50" t="s">
        <v>303</v>
      </c>
      <c r="D128" s="51">
        <f t="shared" ref="D128:E128" si="29">SUM(D129:D132)</f>
        <v>3514.07</v>
      </c>
      <c r="E128" s="51">
        <f t="shared" si="29"/>
        <v>17400</v>
      </c>
      <c r="F128" s="52">
        <f t="shared" si="0"/>
        <v>495.15234471709437</v>
      </c>
    </row>
    <row r="129" spans="1:6" ht="12.75" customHeight="1" x14ac:dyDescent="0.2">
      <c r="A129" s="53">
        <v>6631</v>
      </c>
      <c r="B129" s="86" t="s">
        <v>304</v>
      </c>
      <c r="C129" s="50" t="s">
        <v>305</v>
      </c>
      <c r="D129" s="242">
        <v>3514.07</v>
      </c>
      <c r="E129" s="242">
        <v>2400</v>
      </c>
      <c r="F129" s="52">
        <f t="shared" si="0"/>
        <v>68.296875133392334</v>
      </c>
    </row>
    <row r="130" spans="1:6" ht="12.75" customHeight="1" x14ac:dyDescent="0.2">
      <c r="A130" s="53">
        <v>6632</v>
      </c>
      <c r="B130" s="232" t="s">
        <v>306</v>
      </c>
      <c r="C130" s="50" t="s">
        <v>307</v>
      </c>
      <c r="D130" s="242">
        <v>0</v>
      </c>
      <c r="E130" s="242">
        <v>15000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28938.07</v>
      </c>
      <c r="E139" s="51">
        <f t="shared" si="33"/>
        <v>22752.52</v>
      </c>
      <c r="F139" s="52">
        <f t="shared" si="31"/>
        <v>78.624870283332655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28938.07</v>
      </c>
      <c r="E150" s="242">
        <v>22752.52</v>
      </c>
      <c r="F150" s="52">
        <f t="shared" si="31"/>
        <v>78.624870283332655</v>
      </c>
    </row>
    <row r="151" spans="1:6" ht="12.75" customHeight="1" x14ac:dyDescent="0.2">
      <c r="A151" s="53">
        <v>3</v>
      </c>
      <c r="B151" s="85" t="s">
        <v>348</v>
      </c>
      <c r="C151" s="50" t="s">
        <v>56</v>
      </c>
      <c r="D151" s="51">
        <f t="shared" ref="D151:E151" si="35">D152+D163+D196+D215+D224+D252+D263</f>
        <v>610453.90999999992</v>
      </c>
      <c r="E151" s="51">
        <f t="shared" si="35"/>
        <v>857550.7200000002</v>
      </c>
      <c r="F151" s="52">
        <f t="shared" si="31"/>
        <v>140.4775538254805</v>
      </c>
    </row>
    <row r="152" spans="1:6" ht="12.75" customHeight="1" x14ac:dyDescent="0.2">
      <c r="A152" s="53">
        <v>31</v>
      </c>
      <c r="B152" s="85" t="s">
        <v>349</v>
      </c>
      <c r="C152" s="50" t="s">
        <v>350</v>
      </c>
      <c r="D152" s="51">
        <f t="shared" ref="D152:E152" si="36">D153+D158+D159</f>
        <v>226466.96</v>
      </c>
      <c r="E152" s="51">
        <f t="shared" si="36"/>
        <v>302918.71000000002</v>
      </c>
      <c r="F152" s="52">
        <f t="shared" si="31"/>
        <v>133.75845642119276</v>
      </c>
    </row>
    <row r="153" spans="1:6" ht="12.75" customHeight="1" x14ac:dyDescent="0.2">
      <c r="A153" s="53">
        <v>311</v>
      </c>
      <c r="B153" s="85" t="s">
        <v>351</v>
      </c>
      <c r="C153" s="50" t="s">
        <v>352</v>
      </c>
      <c r="D153" s="51">
        <f t="shared" ref="D153:E153" si="37">SUM(D154:D157)</f>
        <v>189919.28</v>
      </c>
      <c r="E153" s="51">
        <f t="shared" si="37"/>
        <v>252327.69</v>
      </c>
      <c r="F153" s="52">
        <f t="shared" si="31"/>
        <v>132.86049209959094</v>
      </c>
    </row>
    <row r="154" spans="1:6" ht="12.75" customHeight="1" x14ac:dyDescent="0.2">
      <c r="A154" s="53">
        <v>3111</v>
      </c>
      <c r="B154" s="85" t="s">
        <v>353</v>
      </c>
      <c r="C154" s="50" t="s">
        <v>354</v>
      </c>
      <c r="D154" s="242">
        <v>189919.28</v>
      </c>
      <c r="E154" s="242">
        <v>252327.69</v>
      </c>
      <c r="F154" s="52">
        <f t="shared" si="31"/>
        <v>132.86049209959094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8937.7999999999993</v>
      </c>
      <c r="E158" s="242">
        <v>10501.08</v>
      </c>
      <c r="F158" s="52">
        <f t="shared" si="31"/>
        <v>117.49065765624651</v>
      </c>
    </row>
    <row r="159" spans="1:6" ht="12.75" customHeight="1" x14ac:dyDescent="0.2">
      <c r="A159" s="53">
        <v>313</v>
      </c>
      <c r="B159" s="85" t="s">
        <v>363</v>
      </c>
      <c r="C159" s="50" t="s">
        <v>364</v>
      </c>
      <c r="D159" s="51">
        <f t="shared" ref="D159:E159" si="38">SUM(D160:D162)</f>
        <v>27609.88</v>
      </c>
      <c r="E159" s="51">
        <f t="shared" si="38"/>
        <v>40089.94</v>
      </c>
      <c r="F159" s="52">
        <f t="shared" si="31"/>
        <v>145.2014278946522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27609.88</v>
      </c>
      <c r="E161" s="242">
        <v>40089.94</v>
      </c>
      <c r="F161" s="52">
        <f t="shared" si="31"/>
        <v>145.2014278946522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212642.14</v>
      </c>
      <c r="E163" s="51">
        <f t="shared" si="39"/>
        <v>254695.84</v>
      </c>
      <c r="F163" s="52">
        <f t="shared" si="31"/>
        <v>119.77674792023818</v>
      </c>
    </row>
    <row r="164" spans="1:6" ht="12.75" customHeight="1" x14ac:dyDescent="0.2">
      <c r="A164" s="53">
        <v>321</v>
      </c>
      <c r="B164" s="85" t="s">
        <v>372</v>
      </c>
      <c r="C164" s="50" t="s">
        <v>373</v>
      </c>
      <c r="D164" s="51">
        <f t="shared" ref="D164:E164" si="40">SUM(D165:D168)</f>
        <v>8520.0500000000011</v>
      </c>
      <c r="E164" s="51">
        <f t="shared" si="40"/>
        <v>6162.4400000000005</v>
      </c>
      <c r="F164" s="52">
        <f t="shared" si="31"/>
        <v>72.328683517115508</v>
      </c>
    </row>
    <row r="165" spans="1:6" ht="12.75" customHeight="1" x14ac:dyDescent="0.2">
      <c r="A165" s="53">
        <v>3211</v>
      </c>
      <c r="B165" s="85" t="s">
        <v>374</v>
      </c>
      <c r="C165" s="50" t="s">
        <v>375</v>
      </c>
      <c r="D165" s="242">
        <v>2516.14</v>
      </c>
      <c r="E165" s="242">
        <v>1094.49</v>
      </c>
      <c r="F165" s="52">
        <f t="shared" si="31"/>
        <v>43.49877192843006</v>
      </c>
    </row>
    <row r="166" spans="1:6" ht="12.75" customHeight="1" x14ac:dyDescent="0.2">
      <c r="A166" s="53">
        <v>3212</v>
      </c>
      <c r="B166" s="85" t="s">
        <v>376</v>
      </c>
      <c r="C166" s="50" t="s">
        <v>377</v>
      </c>
      <c r="D166" s="242">
        <v>2394.21</v>
      </c>
      <c r="E166" s="242">
        <v>4016.09</v>
      </c>
      <c r="F166" s="52">
        <f t="shared" si="31"/>
        <v>167.74176033012978</v>
      </c>
    </row>
    <row r="167" spans="1:6" ht="12.75" customHeight="1" x14ac:dyDescent="0.2">
      <c r="A167" s="53">
        <v>3213</v>
      </c>
      <c r="B167" s="85" t="s">
        <v>378</v>
      </c>
      <c r="C167" s="50" t="s">
        <v>379</v>
      </c>
      <c r="D167" s="242">
        <v>2942.13</v>
      </c>
      <c r="E167" s="242">
        <v>555.34</v>
      </c>
      <c r="F167" s="52">
        <f t="shared" si="31"/>
        <v>18.875440582163264</v>
      </c>
    </row>
    <row r="168" spans="1:6" ht="12.75" customHeight="1" x14ac:dyDescent="0.2">
      <c r="A168" s="53">
        <v>3214</v>
      </c>
      <c r="B168" s="85" t="s">
        <v>380</v>
      </c>
      <c r="C168" s="50" t="s">
        <v>381</v>
      </c>
      <c r="D168" s="242">
        <v>667.57</v>
      </c>
      <c r="E168" s="242">
        <v>496.52</v>
      </c>
      <c r="F168" s="52">
        <f t="shared" si="31"/>
        <v>74.37721886843326</v>
      </c>
    </row>
    <row r="169" spans="1:6" ht="12.75" customHeight="1" x14ac:dyDescent="0.2">
      <c r="A169" s="53">
        <v>322</v>
      </c>
      <c r="B169" s="85" t="s">
        <v>382</v>
      </c>
      <c r="C169" s="50" t="s">
        <v>383</v>
      </c>
      <c r="D169" s="51">
        <f t="shared" ref="D169:E169" si="41">SUM(D170:D176)</f>
        <v>69452.810000000012</v>
      </c>
      <c r="E169" s="51">
        <f t="shared" si="41"/>
        <v>81935.149999999994</v>
      </c>
      <c r="F169" s="52">
        <f t="shared" si="31"/>
        <v>117.97240457225557</v>
      </c>
    </row>
    <row r="170" spans="1:6" ht="12.75" customHeight="1" x14ac:dyDescent="0.2">
      <c r="A170" s="53">
        <v>3221</v>
      </c>
      <c r="B170" s="85" t="s">
        <v>384</v>
      </c>
      <c r="C170" s="50" t="s">
        <v>385</v>
      </c>
      <c r="D170" s="242">
        <v>4171.75</v>
      </c>
      <c r="E170" s="242">
        <v>16022.99</v>
      </c>
      <c r="F170" s="52">
        <f t="shared" si="31"/>
        <v>384.08317852220296</v>
      </c>
    </row>
    <row r="171" spans="1:6" ht="12.75" customHeight="1" x14ac:dyDescent="0.2">
      <c r="A171" s="53">
        <v>3222</v>
      </c>
      <c r="B171" s="85" t="s">
        <v>386</v>
      </c>
      <c r="C171" s="50" t="s">
        <v>387</v>
      </c>
      <c r="D171" s="242">
        <v>905.61</v>
      </c>
      <c r="E171" s="242">
        <v>5340.28</v>
      </c>
      <c r="F171" s="52">
        <f t="shared" si="31"/>
        <v>589.68871810161102</v>
      </c>
    </row>
    <row r="172" spans="1:6" ht="12.75" customHeight="1" x14ac:dyDescent="0.2">
      <c r="A172" s="53">
        <v>3223</v>
      </c>
      <c r="B172" s="85" t="s">
        <v>388</v>
      </c>
      <c r="C172" s="50" t="s">
        <v>389</v>
      </c>
      <c r="D172" s="242">
        <v>50077.43</v>
      </c>
      <c r="E172" s="242">
        <v>42872.61</v>
      </c>
      <c r="F172" s="52">
        <f t="shared" si="31"/>
        <v>85.612640265285179</v>
      </c>
    </row>
    <row r="173" spans="1:6" ht="12.75" customHeight="1" x14ac:dyDescent="0.2">
      <c r="A173" s="53">
        <v>3224</v>
      </c>
      <c r="B173" s="85" t="s">
        <v>390</v>
      </c>
      <c r="C173" s="50" t="s">
        <v>391</v>
      </c>
      <c r="D173" s="242">
        <v>12114.75</v>
      </c>
      <c r="E173" s="242">
        <v>16037.12</v>
      </c>
      <c r="F173" s="52">
        <f t="shared" si="31"/>
        <v>132.37681338863783</v>
      </c>
    </row>
    <row r="174" spans="1:6" ht="12.75" customHeight="1" x14ac:dyDescent="0.2">
      <c r="A174" s="53">
        <v>3225</v>
      </c>
      <c r="B174" s="85" t="s">
        <v>392</v>
      </c>
      <c r="C174" s="50" t="s">
        <v>393</v>
      </c>
      <c r="D174" s="242">
        <v>1415.97</v>
      </c>
      <c r="E174" s="242">
        <v>1182.43</v>
      </c>
      <c r="F174" s="52">
        <f t="shared" si="31"/>
        <v>83.506712712839956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767.3</v>
      </c>
      <c r="E176" s="242">
        <v>479.72</v>
      </c>
      <c r="F176" s="52">
        <f t="shared" si="31"/>
        <v>62.520526521569138</v>
      </c>
    </row>
    <row r="177" spans="1:6" ht="12.75" customHeight="1" x14ac:dyDescent="0.2">
      <c r="A177" s="53">
        <v>323</v>
      </c>
      <c r="B177" s="85" t="s">
        <v>398</v>
      </c>
      <c r="C177" s="50" t="s">
        <v>399</v>
      </c>
      <c r="D177" s="51">
        <f t="shared" ref="D177:E177" si="42">SUM(D178:D186)</f>
        <v>97412.59</v>
      </c>
      <c r="E177" s="51">
        <f t="shared" si="42"/>
        <v>122085.97</v>
      </c>
      <c r="F177" s="52">
        <f t="shared" si="31"/>
        <v>125.32873830785118</v>
      </c>
    </row>
    <row r="178" spans="1:6" ht="12.75" customHeight="1" x14ac:dyDescent="0.2">
      <c r="A178" s="53">
        <v>3231</v>
      </c>
      <c r="B178" s="85" t="s">
        <v>400</v>
      </c>
      <c r="C178" s="50" t="s">
        <v>401</v>
      </c>
      <c r="D178" s="242">
        <v>7741.37</v>
      </c>
      <c r="E178" s="242">
        <v>7369.17</v>
      </c>
      <c r="F178" s="52">
        <f t="shared" si="31"/>
        <v>95.192065487116622</v>
      </c>
    </row>
    <row r="179" spans="1:6" ht="12.75" customHeight="1" x14ac:dyDescent="0.2">
      <c r="A179" s="53">
        <v>3232</v>
      </c>
      <c r="B179" s="85" t="s">
        <v>402</v>
      </c>
      <c r="C179" s="50" t="s">
        <v>403</v>
      </c>
      <c r="D179" s="242">
        <v>28392.03</v>
      </c>
      <c r="E179" s="242">
        <v>32592.73</v>
      </c>
      <c r="F179" s="52">
        <f t="shared" si="31"/>
        <v>114.79534925822495</v>
      </c>
    </row>
    <row r="180" spans="1:6" ht="12.75" customHeight="1" x14ac:dyDescent="0.2">
      <c r="A180" s="53">
        <v>3233</v>
      </c>
      <c r="B180" s="85" t="s">
        <v>404</v>
      </c>
      <c r="C180" s="50" t="s">
        <v>405</v>
      </c>
      <c r="D180" s="242">
        <v>10683.25</v>
      </c>
      <c r="E180" s="242">
        <v>21989.35</v>
      </c>
      <c r="F180" s="52">
        <f t="shared" si="31"/>
        <v>205.83015468139374</v>
      </c>
    </row>
    <row r="181" spans="1:6" ht="12.75" customHeight="1" x14ac:dyDescent="0.2">
      <c r="A181" s="53">
        <v>3234</v>
      </c>
      <c r="B181" s="85" t="s">
        <v>406</v>
      </c>
      <c r="C181" s="50" t="s">
        <v>407</v>
      </c>
      <c r="D181" s="242">
        <v>9916.16</v>
      </c>
      <c r="E181" s="242">
        <v>14239.27</v>
      </c>
      <c r="F181" s="52">
        <f t="shared" si="31"/>
        <v>143.59661401187557</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155.94999999999999</v>
      </c>
      <c r="E183" s="242">
        <v>43.8</v>
      </c>
      <c r="F183" s="52">
        <f t="shared" si="31"/>
        <v>28.08592497595383</v>
      </c>
    </row>
    <row r="184" spans="1:6" ht="12.75" customHeight="1" x14ac:dyDescent="0.2">
      <c r="A184" s="53">
        <v>3237</v>
      </c>
      <c r="B184" s="85" t="s">
        <v>412</v>
      </c>
      <c r="C184" s="50" t="s">
        <v>413</v>
      </c>
      <c r="D184" s="242">
        <v>23824.560000000001</v>
      </c>
      <c r="E184" s="242">
        <v>28487.11</v>
      </c>
      <c r="F184" s="52">
        <f t="shared" si="31"/>
        <v>119.57035093197943</v>
      </c>
    </row>
    <row r="185" spans="1:6" ht="12.75" customHeight="1" x14ac:dyDescent="0.2">
      <c r="A185" s="53">
        <v>3238</v>
      </c>
      <c r="B185" s="85" t="s">
        <v>414</v>
      </c>
      <c r="C185" s="50" t="s">
        <v>415</v>
      </c>
      <c r="D185" s="242">
        <v>2692.45</v>
      </c>
      <c r="E185" s="242">
        <v>3844.08</v>
      </c>
      <c r="F185" s="52">
        <f t="shared" si="31"/>
        <v>142.77256773570542</v>
      </c>
    </row>
    <row r="186" spans="1:6" ht="12.75" customHeight="1" x14ac:dyDescent="0.2">
      <c r="A186" s="53">
        <v>3239</v>
      </c>
      <c r="B186" s="85" t="s">
        <v>416</v>
      </c>
      <c r="C186" s="50" t="s">
        <v>417</v>
      </c>
      <c r="D186" s="242">
        <v>14006.82</v>
      </c>
      <c r="E186" s="242">
        <v>13520.46</v>
      </c>
      <c r="F186" s="52">
        <f t="shared" si="31"/>
        <v>96.527691510278558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37256.69</v>
      </c>
      <c r="E188" s="51">
        <f t="shared" si="43"/>
        <v>44512.28</v>
      </c>
      <c r="F188" s="52">
        <f t="shared" si="31"/>
        <v>119.47459637450346</v>
      </c>
    </row>
    <row r="189" spans="1:6" ht="12.75" customHeight="1" x14ac:dyDescent="0.2">
      <c r="A189" s="53">
        <v>3291</v>
      </c>
      <c r="B189" s="232" t="s">
        <v>422</v>
      </c>
      <c r="C189" s="50" t="s">
        <v>423</v>
      </c>
      <c r="D189" s="242">
        <v>11538.31</v>
      </c>
      <c r="E189" s="242">
        <v>10655.89</v>
      </c>
      <c r="F189" s="52">
        <f t="shared" si="31"/>
        <v>92.352259559675559</v>
      </c>
    </row>
    <row r="190" spans="1:6" ht="12.75" customHeight="1" x14ac:dyDescent="0.2">
      <c r="A190" s="53">
        <v>3292</v>
      </c>
      <c r="B190" s="85" t="s">
        <v>424</v>
      </c>
      <c r="C190" s="50" t="s">
        <v>425</v>
      </c>
      <c r="D190" s="242">
        <v>2236.59</v>
      </c>
      <c r="E190" s="242">
        <v>2505.56</v>
      </c>
      <c r="F190" s="52">
        <f t="shared" si="31"/>
        <v>112.0258965657541</v>
      </c>
    </row>
    <row r="191" spans="1:6" ht="12.75" customHeight="1" x14ac:dyDescent="0.2">
      <c r="A191" s="53">
        <v>3293</v>
      </c>
      <c r="B191" s="85" t="s">
        <v>426</v>
      </c>
      <c r="C191" s="50" t="s">
        <v>427</v>
      </c>
      <c r="D191" s="242">
        <v>6198.25</v>
      </c>
      <c r="E191" s="242">
        <v>8570.9599999999991</v>
      </c>
      <c r="F191" s="52">
        <f t="shared" si="31"/>
        <v>138.28032105836323</v>
      </c>
    </row>
    <row r="192" spans="1:6" ht="12.75" customHeight="1" x14ac:dyDescent="0.2">
      <c r="A192" s="53">
        <v>3294</v>
      </c>
      <c r="B192" s="85" t="s">
        <v>428</v>
      </c>
      <c r="C192" s="50" t="s">
        <v>429</v>
      </c>
      <c r="D192" s="242">
        <v>438.13</v>
      </c>
      <c r="E192" s="242">
        <v>1.5</v>
      </c>
      <c r="F192" s="52">
        <f t="shared" si="31"/>
        <v>0.34236413849770619</v>
      </c>
    </row>
    <row r="193" spans="1:6" ht="12.75" customHeight="1" x14ac:dyDescent="0.2">
      <c r="A193" s="53">
        <v>3295</v>
      </c>
      <c r="B193" s="85" t="s">
        <v>430</v>
      </c>
      <c r="C193" s="50" t="s">
        <v>431</v>
      </c>
      <c r="D193" s="242">
        <v>366.75</v>
      </c>
      <c r="E193" s="242">
        <v>2286.23</v>
      </c>
      <c r="F193" s="52">
        <f t="shared" si="31"/>
        <v>623.375596455351</v>
      </c>
    </row>
    <row r="194" spans="1:6" ht="12.75" customHeight="1" x14ac:dyDescent="0.2">
      <c r="A194" s="53" t="s">
        <v>432</v>
      </c>
      <c r="B194" s="85" t="s">
        <v>433</v>
      </c>
      <c r="C194" s="50" t="s">
        <v>432</v>
      </c>
      <c r="D194" s="242">
        <v>0</v>
      </c>
      <c r="E194" s="242">
        <v>951.18</v>
      </c>
      <c r="F194" s="52" t="str">
        <f t="shared" si="31"/>
        <v>-</v>
      </c>
    </row>
    <row r="195" spans="1:6" ht="12.75" customHeight="1" x14ac:dyDescent="0.2">
      <c r="A195" s="53">
        <v>3299</v>
      </c>
      <c r="B195" s="85" t="s">
        <v>434</v>
      </c>
      <c r="C195" s="50" t="s">
        <v>435</v>
      </c>
      <c r="D195" s="242">
        <v>16478.66</v>
      </c>
      <c r="E195" s="242">
        <v>19540.96</v>
      </c>
      <c r="F195" s="52">
        <f t="shared" si="31"/>
        <v>118.58342850692955</v>
      </c>
    </row>
    <row r="196" spans="1:6" ht="12.75" customHeight="1" x14ac:dyDescent="0.2">
      <c r="A196" s="53">
        <v>34</v>
      </c>
      <c r="B196" s="232" t="s">
        <v>436</v>
      </c>
      <c r="C196" s="50" t="s">
        <v>437</v>
      </c>
      <c r="D196" s="51">
        <f t="shared" ref="D196:E196" si="44">D197+D202+D210</f>
        <v>10514.3</v>
      </c>
      <c r="E196" s="51">
        <f t="shared" si="44"/>
        <v>11355.31</v>
      </c>
      <c r="F196" s="52">
        <f t="shared" si="31"/>
        <v>107.99872554520987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10514.3</v>
      </c>
      <c r="E210" s="51">
        <f t="shared" si="47"/>
        <v>11355.31</v>
      </c>
      <c r="F210" s="52">
        <f t="shared" si="31"/>
        <v>107.99872554520987</v>
      </c>
    </row>
    <row r="211" spans="1:6" ht="12.75" customHeight="1" x14ac:dyDescent="0.2">
      <c r="A211" s="53">
        <v>3431</v>
      </c>
      <c r="B211" s="232" t="s">
        <v>466</v>
      </c>
      <c r="C211" s="50" t="s">
        <v>467</v>
      </c>
      <c r="D211" s="242">
        <v>7838.11</v>
      </c>
      <c r="E211" s="242">
        <v>7545.38</v>
      </c>
      <c r="F211" s="52">
        <f t="shared" si="31"/>
        <v>96.265298649802062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2676.19</v>
      </c>
      <c r="E214" s="242">
        <v>3809.93</v>
      </c>
      <c r="F214" s="52">
        <f t="shared" si="31"/>
        <v>142.36395771600669</v>
      </c>
    </row>
    <row r="215" spans="1:6" ht="12.75" customHeight="1" x14ac:dyDescent="0.2">
      <c r="A215" s="53">
        <v>35</v>
      </c>
      <c r="B215" s="85" t="s">
        <v>474</v>
      </c>
      <c r="C215" s="50" t="s">
        <v>475</v>
      </c>
      <c r="D215" s="51">
        <f t="shared" ref="D215:E215" si="48">D216+D219+D223</f>
        <v>11716.43</v>
      </c>
      <c r="E215" s="51">
        <f t="shared" si="48"/>
        <v>894.18</v>
      </c>
      <c r="F215" s="52">
        <f t="shared" si="31"/>
        <v>7.6318469021707118</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11716.43</v>
      </c>
      <c r="E219" s="51">
        <f t="shared" si="50"/>
        <v>894.18</v>
      </c>
      <c r="F219" s="52">
        <f t="shared" si="31"/>
        <v>7.6318469021707118</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11716.43</v>
      </c>
      <c r="E222" s="242">
        <v>894.18</v>
      </c>
      <c r="F222" s="52">
        <f t="shared" si="31"/>
        <v>7.6318469021707118</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132.72</v>
      </c>
      <c r="E224" s="51">
        <f t="shared" si="51"/>
        <v>257</v>
      </c>
      <c r="F224" s="52">
        <f t="shared" ref="F224:F235" si="52">IF(D224&lt;&gt;0,IF(E224/D224&gt;=100,"&gt;&gt;100",E224/D224*100),"-")</f>
        <v>193.64074743821581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132.72</v>
      </c>
      <c r="E231" s="51">
        <f t="shared" si="55"/>
        <v>257</v>
      </c>
      <c r="F231" s="52">
        <f t="shared" si="52"/>
        <v>193.64074743821581</v>
      </c>
    </row>
    <row r="232" spans="1:6" ht="12.75" customHeight="1" x14ac:dyDescent="0.2">
      <c r="A232" s="53">
        <v>3631</v>
      </c>
      <c r="B232" s="85" t="s">
        <v>508</v>
      </c>
      <c r="C232" s="50" t="s">
        <v>509</v>
      </c>
      <c r="D232" s="242">
        <v>132.72</v>
      </c>
      <c r="E232" s="242">
        <v>257</v>
      </c>
      <c r="F232" s="52">
        <f t="shared" si="52"/>
        <v>193.64074743821581</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34632.78</v>
      </c>
      <c r="E252" s="51">
        <f t="shared" si="63"/>
        <v>49896.41</v>
      </c>
      <c r="F252" s="52">
        <f t="shared" ref="F252:F258" si="64">IF(D252&lt;&gt;0,IF(E252/D252&gt;=100,"&gt;&gt;100",E252/D252*100),"-")</f>
        <v>144.07278306852643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34632.78</v>
      </c>
      <c r="E259" s="51">
        <f t="shared" si="66"/>
        <v>49896.41</v>
      </c>
      <c r="F259" s="52">
        <f t="shared" ref="F259:F262" si="67">IF(D259&lt;&gt;0,IF(E259/D259&gt;=100,"&gt;&gt;100",E259/D259*100),"-")</f>
        <v>144.07278306852643</v>
      </c>
    </row>
    <row r="260" spans="1:6" ht="12.75" customHeight="1" x14ac:dyDescent="0.2">
      <c r="A260" s="53">
        <v>3721</v>
      </c>
      <c r="B260" s="85" t="s">
        <v>560</v>
      </c>
      <c r="C260" s="50" t="s">
        <v>561</v>
      </c>
      <c r="D260" s="242">
        <v>26902.38</v>
      </c>
      <c r="E260" s="242">
        <v>42904.58</v>
      </c>
      <c r="F260" s="52">
        <f t="shared" si="67"/>
        <v>159.48246958075828</v>
      </c>
    </row>
    <row r="261" spans="1:6" ht="12.75" customHeight="1" x14ac:dyDescent="0.2">
      <c r="A261" s="53">
        <v>3722</v>
      </c>
      <c r="B261" s="85" t="s">
        <v>562</v>
      </c>
      <c r="C261" s="50" t="s">
        <v>563</v>
      </c>
      <c r="D261" s="242">
        <v>7730.4</v>
      </c>
      <c r="E261" s="242">
        <v>6991.83</v>
      </c>
      <c r="F261" s="52">
        <f t="shared" si="67"/>
        <v>90.445901893821798</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114348.58</v>
      </c>
      <c r="E263" s="51">
        <f t="shared" si="68"/>
        <v>237533.27000000002</v>
      </c>
      <c r="F263" s="52">
        <f t="shared" ref="F263:F267" si="69">IF(D263&lt;&gt;0,IF(E263/D263&gt;=100,"&gt;&gt;100",E263/D263*100),"-")</f>
        <v>207.72734563035237</v>
      </c>
    </row>
    <row r="264" spans="1:6" ht="12.75" customHeight="1" x14ac:dyDescent="0.2">
      <c r="A264" s="53">
        <v>381</v>
      </c>
      <c r="B264" s="85" t="s">
        <v>568</v>
      </c>
      <c r="C264" s="50" t="s">
        <v>569</v>
      </c>
      <c r="D264" s="51">
        <f t="shared" ref="D264:E264" si="70">SUM(D265:D267)</f>
        <v>113751.33</v>
      </c>
      <c r="E264" s="51">
        <f t="shared" si="70"/>
        <v>119283.02</v>
      </c>
      <c r="F264" s="52">
        <f t="shared" si="69"/>
        <v>104.86296731651402</v>
      </c>
    </row>
    <row r="265" spans="1:6" ht="12.75" customHeight="1" x14ac:dyDescent="0.2">
      <c r="A265" s="53">
        <v>3811</v>
      </c>
      <c r="B265" s="85" t="s">
        <v>570</v>
      </c>
      <c r="C265" s="50" t="s">
        <v>571</v>
      </c>
      <c r="D265" s="242">
        <v>113751.33</v>
      </c>
      <c r="E265" s="242">
        <v>119283.02</v>
      </c>
      <c r="F265" s="52">
        <f t="shared" si="69"/>
        <v>104.86296731651402</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597.25</v>
      </c>
      <c r="E268" s="51">
        <f t="shared" si="71"/>
        <v>3200</v>
      </c>
      <c r="F268" s="52">
        <f t="shared" ref="F268:F272" si="72">IF(D268&lt;&gt;0,IF(E268/D268&gt;=100,"&gt;&gt;100",E268/D268*100),"-")</f>
        <v>535.7890330682294</v>
      </c>
    </row>
    <row r="269" spans="1:6" ht="12.75" customHeight="1" x14ac:dyDescent="0.2">
      <c r="A269" s="53">
        <v>3821</v>
      </c>
      <c r="B269" s="85" t="s">
        <v>578</v>
      </c>
      <c r="C269" s="50" t="s">
        <v>579</v>
      </c>
      <c r="D269" s="242">
        <v>597.25</v>
      </c>
      <c r="E269" s="242">
        <v>3200</v>
      </c>
      <c r="F269" s="52">
        <f t="shared" si="72"/>
        <v>535.7890330682294</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115050.25</v>
      </c>
      <c r="F279" s="52" t="str">
        <f t="shared" si="74"/>
        <v>-</v>
      </c>
    </row>
    <row r="280" spans="1:6" ht="24" x14ac:dyDescent="0.2">
      <c r="A280" s="53">
        <v>3861</v>
      </c>
      <c r="B280" s="85" t="s">
        <v>599</v>
      </c>
      <c r="C280" s="50" t="s">
        <v>600</v>
      </c>
      <c r="D280" s="242">
        <v>0</v>
      </c>
      <c r="E280" s="242">
        <v>115050.25</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610453.90999999992</v>
      </c>
      <c r="E289" s="51">
        <f t="shared" si="79"/>
        <v>857550.7200000002</v>
      </c>
      <c r="F289" s="52">
        <f t="shared" si="76"/>
        <v>140.4775538254805</v>
      </c>
    </row>
    <row r="290" spans="1:6" ht="12.75" customHeight="1" x14ac:dyDescent="0.2">
      <c r="A290" s="53" t="s">
        <v>609</v>
      </c>
      <c r="B290" s="85" t="s">
        <v>620</v>
      </c>
      <c r="C290" s="50" t="s">
        <v>621</v>
      </c>
      <c r="D290" s="51">
        <f>IF(D6&gt;=D289,D6-D289,0)</f>
        <v>393540.56000000006</v>
      </c>
      <c r="E290" s="51">
        <f>IF(E6&gt;=E289,E6-E289,0)</f>
        <v>132038.48999999987</v>
      </c>
      <c r="F290" s="52">
        <f t="shared" si="76"/>
        <v>33.551431140922261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135457.32999999999</v>
      </c>
      <c r="E292" s="242">
        <v>82588.34</v>
      </c>
      <c r="F292" s="52">
        <f t="shared" si="76"/>
        <v>60.970004354876927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37721.94</v>
      </c>
      <c r="E294" s="242">
        <v>30951.17</v>
      </c>
      <c r="F294" s="52">
        <f t="shared" si="76"/>
        <v>82.050843620450053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17917.580000000002</v>
      </c>
      <c r="E298" s="51">
        <f t="shared" si="80"/>
        <v>118636.29999999999</v>
      </c>
      <c r="F298" s="52">
        <f t="shared" ref="F298:F418" si="81">IF(D298&lt;&gt;0,IF(E298/D298&gt;=100,"&gt;&gt;100",E298/D298*100),"-")</f>
        <v>662.1223401821004</v>
      </c>
    </row>
    <row r="299" spans="1:6" ht="12.75" customHeight="1" x14ac:dyDescent="0.2">
      <c r="A299" s="53">
        <v>71</v>
      </c>
      <c r="B299" s="85" t="s">
        <v>637</v>
      </c>
      <c r="C299" s="50" t="s">
        <v>638</v>
      </c>
      <c r="D299" s="51">
        <f t="shared" ref="D299:E299" si="82">D300+D304</f>
        <v>0</v>
      </c>
      <c r="E299" s="51">
        <f t="shared" si="82"/>
        <v>3698.18</v>
      </c>
      <c r="F299" s="52" t="str">
        <f t="shared" si="81"/>
        <v>-</v>
      </c>
    </row>
    <row r="300" spans="1:6" ht="24" x14ac:dyDescent="0.2">
      <c r="A300" s="53">
        <v>711</v>
      </c>
      <c r="B300" s="85" t="s">
        <v>639</v>
      </c>
      <c r="C300" s="50" t="s">
        <v>640</v>
      </c>
      <c r="D300" s="51">
        <f t="shared" ref="D300:E300" si="83">SUM(D301:D303)</f>
        <v>0</v>
      </c>
      <c r="E300" s="51">
        <f t="shared" si="83"/>
        <v>3698.18</v>
      </c>
      <c r="F300" s="52" t="str">
        <f t="shared" si="81"/>
        <v>-</v>
      </c>
    </row>
    <row r="301" spans="1:6" ht="12.75" customHeight="1" x14ac:dyDescent="0.2">
      <c r="A301" s="53">
        <v>7111</v>
      </c>
      <c r="B301" s="85" t="s">
        <v>641</v>
      </c>
      <c r="C301" s="50" t="s">
        <v>642</v>
      </c>
      <c r="D301" s="242">
        <v>0</v>
      </c>
      <c r="E301" s="242">
        <v>3698.18</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17917.580000000002</v>
      </c>
      <c r="E311" s="51">
        <f t="shared" si="85"/>
        <v>114938.12</v>
      </c>
      <c r="F311" s="52">
        <f t="shared" si="81"/>
        <v>641.48238768851581</v>
      </c>
    </row>
    <row r="312" spans="1:6" ht="12.75" customHeight="1" x14ac:dyDescent="0.2">
      <c r="A312" s="53">
        <v>721</v>
      </c>
      <c r="B312" s="85" t="s">
        <v>663</v>
      </c>
      <c r="C312" s="50" t="s">
        <v>664</v>
      </c>
      <c r="D312" s="51">
        <f t="shared" ref="D312:E312" si="86">SUM(D313:D316)</f>
        <v>17917.580000000002</v>
      </c>
      <c r="E312" s="51">
        <f t="shared" si="86"/>
        <v>114738.12</v>
      </c>
      <c r="F312" s="52">
        <f t="shared" si="81"/>
        <v>640.36616552012038</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17917.580000000002</v>
      </c>
      <c r="E316" s="242">
        <v>114738.12</v>
      </c>
      <c r="F316" s="52">
        <f t="shared" si="81"/>
        <v>640.36616552012038</v>
      </c>
    </row>
    <row r="317" spans="1:6" ht="12.75" customHeight="1" x14ac:dyDescent="0.2">
      <c r="A317" s="53">
        <v>722</v>
      </c>
      <c r="B317" s="85" t="s">
        <v>673</v>
      </c>
      <c r="C317" s="50" t="s">
        <v>674</v>
      </c>
      <c r="D317" s="51">
        <f t="shared" ref="D317:E317" si="87">SUM(D318:D325)</f>
        <v>0</v>
      </c>
      <c r="E317" s="51">
        <f t="shared" si="87"/>
        <v>200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200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472294.83999999997</v>
      </c>
      <c r="E350" s="51">
        <f t="shared" si="95"/>
        <v>353232.15</v>
      </c>
      <c r="F350" s="52">
        <f t="shared" si="81"/>
        <v>74.790601142286476</v>
      </c>
    </row>
    <row r="351" spans="1:6" ht="12.75" customHeight="1" x14ac:dyDescent="0.2">
      <c r="A351" s="53">
        <v>41</v>
      </c>
      <c r="B351" s="85" t="s">
        <v>741</v>
      </c>
      <c r="C351" s="50" t="s">
        <v>742</v>
      </c>
      <c r="D351" s="51">
        <f t="shared" ref="D351:E351" si="96">D352+D356</f>
        <v>10266.11</v>
      </c>
      <c r="E351" s="51">
        <f t="shared" si="96"/>
        <v>19218.400000000001</v>
      </c>
      <c r="F351" s="52">
        <f t="shared" si="81"/>
        <v>187.20235804993322</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10266.11</v>
      </c>
      <c r="E356" s="51">
        <f t="shared" si="98"/>
        <v>19218.400000000001</v>
      </c>
      <c r="F356" s="52">
        <f t="shared" si="81"/>
        <v>187.20235804993322</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10266.11</v>
      </c>
      <c r="E362" s="242">
        <v>19218.400000000001</v>
      </c>
      <c r="F362" s="52">
        <f t="shared" si="81"/>
        <v>187.20235804993322</v>
      </c>
    </row>
    <row r="363" spans="1:6" ht="24" x14ac:dyDescent="0.2">
      <c r="A363" s="53">
        <v>42</v>
      </c>
      <c r="B363" s="232" t="s">
        <v>757</v>
      </c>
      <c r="C363" s="50" t="s">
        <v>758</v>
      </c>
      <c r="D363" s="51">
        <f t="shared" ref="D363:E363" si="99">D364+D369+D378+D383+D388+D391</f>
        <v>462028.73</v>
      </c>
      <c r="E363" s="51">
        <f t="shared" si="99"/>
        <v>334013.75</v>
      </c>
      <c r="F363" s="52">
        <f t="shared" si="81"/>
        <v>72.292852870859363</v>
      </c>
    </row>
    <row r="364" spans="1:6" ht="12.75" customHeight="1" x14ac:dyDescent="0.2">
      <c r="A364" s="53">
        <v>421</v>
      </c>
      <c r="B364" s="85" t="s">
        <v>759</v>
      </c>
      <c r="C364" s="50" t="s">
        <v>760</v>
      </c>
      <c r="D364" s="51">
        <f t="shared" ref="D364:E364" si="100">SUM(D365:D368)</f>
        <v>442424.68</v>
      </c>
      <c r="E364" s="51">
        <f t="shared" si="100"/>
        <v>321307.75</v>
      </c>
      <c r="F364" s="52">
        <f t="shared" si="81"/>
        <v>72.624282623654722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86269.83</v>
      </c>
      <c r="E366" s="242">
        <v>0</v>
      </c>
      <c r="F366" s="52">
        <f t="shared" si="81"/>
        <v>0</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356154.85</v>
      </c>
      <c r="E368" s="242">
        <v>321307.75</v>
      </c>
      <c r="F368" s="52">
        <f t="shared" si="81"/>
        <v>90.215744640287781</v>
      </c>
    </row>
    <row r="369" spans="1:6" ht="12.75" customHeight="1" x14ac:dyDescent="0.2">
      <c r="A369" s="53">
        <v>422</v>
      </c>
      <c r="B369" s="85" t="s">
        <v>765</v>
      </c>
      <c r="C369" s="50" t="s">
        <v>766</v>
      </c>
      <c r="D369" s="51">
        <f t="shared" ref="D369:E369" si="101">SUM(D370:D377)</f>
        <v>16684.150000000001</v>
      </c>
      <c r="E369" s="51">
        <f t="shared" si="101"/>
        <v>6017.5</v>
      </c>
      <c r="F369" s="52">
        <f t="shared" si="81"/>
        <v>36.067165543345027</v>
      </c>
    </row>
    <row r="370" spans="1:6" ht="12.75" customHeight="1" x14ac:dyDescent="0.2">
      <c r="A370" s="53">
        <v>4221</v>
      </c>
      <c r="B370" s="85" t="s">
        <v>675</v>
      </c>
      <c r="C370" s="50" t="s">
        <v>767</v>
      </c>
      <c r="D370" s="242">
        <v>471.03</v>
      </c>
      <c r="E370" s="242">
        <v>2530</v>
      </c>
      <c r="F370" s="52">
        <f t="shared" si="81"/>
        <v>537.12077786977477</v>
      </c>
    </row>
    <row r="371" spans="1:6" ht="12.75" customHeight="1" x14ac:dyDescent="0.2">
      <c r="A371" s="53">
        <v>4222</v>
      </c>
      <c r="B371" s="85" t="s">
        <v>768</v>
      </c>
      <c r="C371" s="50" t="s">
        <v>769</v>
      </c>
      <c r="D371" s="242">
        <v>1460.08</v>
      </c>
      <c r="E371" s="242">
        <v>0</v>
      </c>
      <c r="F371" s="52">
        <f t="shared" si="81"/>
        <v>0</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14753.04</v>
      </c>
      <c r="E376" s="242">
        <v>3487.5</v>
      </c>
      <c r="F376" s="52">
        <f t="shared" si="81"/>
        <v>23.63919571830619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398.17</v>
      </c>
      <c r="E383" s="51">
        <f t="shared" si="103"/>
        <v>798</v>
      </c>
      <c r="F383" s="52">
        <f t="shared" si="81"/>
        <v>200.41690735113141</v>
      </c>
    </row>
    <row r="384" spans="1:6" ht="12.75" customHeight="1" x14ac:dyDescent="0.2">
      <c r="A384" s="53">
        <v>4241</v>
      </c>
      <c r="B384" s="85" t="s">
        <v>784</v>
      </c>
      <c r="C384" s="50" t="s">
        <v>785</v>
      </c>
      <c r="D384" s="242">
        <v>398.17</v>
      </c>
      <c r="E384" s="242">
        <v>798</v>
      </c>
      <c r="F384" s="52">
        <f t="shared" si="81"/>
        <v>200.41690735113141</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2521.73</v>
      </c>
      <c r="E391" s="51">
        <f t="shared" si="105"/>
        <v>5890.5</v>
      </c>
      <c r="F391" s="52">
        <f t="shared" si="81"/>
        <v>233.58963885903722</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2521.73</v>
      </c>
      <c r="E393" s="242">
        <v>2410.5</v>
      </c>
      <c r="F393" s="52">
        <f t="shared" si="81"/>
        <v>95.589139202055733</v>
      </c>
    </row>
    <row r="394" spans="1:6" ht="12.75" customHeight="1" x14ac:dyDescent="0.2">
      <c r="A394" s="53">
        <v>4263</v>
      </c>
      <c r="B394" s="85" t="s">
        <v>723</v>
      </c>
      <c r="C394" s="50" t="s">
        <v>798</v>
      </c>
      <c r="D394" s="242">
        <v>0</v>
      </c>
      <c r="E394" s="242">
        <v>3480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454377.25999999995</v>
      </c>
      <c r="E408" s="51">
        <f t="shared" si="111"/>
        <v>234595.85000000003</v>
      </c>
      <c r="F408" s="52">
        <f t="shared" si="81"/>
        <v>51.630191616543499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1021912.0499999999</v>
      </c>
      <c r="E412" s="51">
        <f>E6+E298</f>
        <v>1108225.51</v>
      </c>
      <c r="F412" s="52">
        <f t="shared" si="81"/>
        <v>108.44627088994596</v>
      </c>
    </row>
    <row r="413" spans="1:6" ht="12.75" customHeight="1" x14ac:dyDescent="0.2">
      <c r="A413" s="53" t="s">
        <v>609</v>
      </c>
      <c r="B413" s="85" t="s">
        <v>832</v>
      </c>
      <c r="C413" s="50" t="s">
        <v>833</v>
      </c>
      <c r="D413" s="51">
        <f t="shared" ref="D413:E413" si="112">D289+D350</f>
        <v>1082748.75</v>
      </c>
      <c r="E413" s="51">
        <f t="shared" si="112"/>
        <v>1210782.8700000001</v>
      </c>
      <c r="F413" s="52">
        <f t="shared" si="81"/>
        <v>111.82491505993428</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60836.70000000007</v>
      </c>
      <c r="E415" s="51">
        <f t="shared" si="114"/>
        <v>102557.3600000001</v>
      </c>
      <c r="F415" s="52">
        <f t="shared" si="81"/>
        <v>168.57811156752419</v>
      </c>
    </row>
    <row r="416" spans="1:6" ht="12.75" customHeight="1" x14ac:dyDescent="0.2">
      <c r="A416" s="60" t="s">
        <v>838</v>
      </c>
      <c r="B416" s="232" t="s">
        <v>839</v>
      </c>
      <c r="C416" s="61" t="s">
        <v>840</v>
      </c>
      <c r="D416" s="51">
        <f t="shared" ref="D416:E416" si="115">IF(D292-D293+D409-D410&gt;=0,D292-D293+D409-D410,0)</f>
        <v>135457.32999999999</v>
      </c>
      <c r="E416" s="51">
        <f t="shared" si="115"/>
        <v>82588.34</v>
      </c>
      <c r="F416" s="52">
        <f t="shared" si="81"/>
        <v>60.970004354876927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37721.94</v>
      </c>
      <c r="E418" s="62">
        <f t="shared" si="117"/>
        <v>30951.17</v>
      </c>
      <c r="F418" s="57">
        <f t="shared" si="81"/>
        <v>82.050843620450053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7967.71</v>
      </c>
      <c r="E420" s="51">
        <f t="shared" si="118"/>
        <v>11438.18</v>
      </c>
      <c r="F420" s="52">
        <f t="shared" ref="F420:F647" si="119">IF(D420&lt;&gt;0,IF(E420/D420&gt;=100,"&gt;&gt;100",E420/D420*100),"-")</f>
        <v>143.55668065228278</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7967.71</v>
      </c>
      <c r="E484" s="51">
        <f t="shared" si="137"/>
        <v>11438.18</v>
      </c>
      <c r="F484" s="52">
        <f t="shared" si="119"/>
        <v>143.55668065228278</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7967.71</v>
      </c>
      <c r="E507" s="51">
        <f t="shared" si="142"/>
        <v>11438.18</v>
      </c>
      <c r="F507" s="52">
        <f t="shared" si="119"/>
        <v>143.55668065228278</v>
      </c>
    </row>
    <row r="508" spans="1:6" ht="12.75" customHeight="1" x14ac:dyDescent="0.2">
      <c r="A508" s="53">
        <v>8471</v>
      </c>
      <c r="B508" s="85" t="s">
        <v>1023</v>
      </c>
      <c r="C508" s="50" t="s">
        <v>1024</v>
      </c>
      <c r="D508" s="242">
        <v>7967.71</v>
      </c>
      <c r="E508" s="242">
        <v>11438.18</v>
      </c>
      <c r="F508" s="52">
        <f t="shared" si="119"/>
        <v>143.55668065228278</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7967.72</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7967.72</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7967.72</v>
      </c>
      <c r="F617" s="52" t="str">
        <f t="shared" si="119"/>
        <v>-</v>
      </c>
    </row>
    <row r="618" spans="1:6" ht="12.75" customHeight="1" x14ac:dyDescent="0.2">
      <c r="A618" s="53">
        <v>5471</v>
      </c>
      <c r="B618" s="85" t="s">
        <v>1234</v>
      </c>
      <c r="C618" s="50" t="s">
        <v>1235</v>
      </c>
      <c r="D618" s="242">
        <v>0</v>
      </c>
      <c r="E618" s="242">
        <v>7967.72</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7967.71</v>
      </c>
      <c r="E635" s="51">
        <f t="shared" si="178"/>
        <v>3470.46</v>
      </c>
      <c r="F635" s="52">
        <f t="shared" si="119"/>
        <v>43.556555145706859</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1029879.7599999999</v>
      </c>
      <c r="E639" s="51">
        <f t="shared" si="180"/>
        <v>1119663.69</v>
      </c>
      <c r="F639" s="52">
        <f t="shared" si="119"/>
        <v>108.71790411727289</v>
      </c>
    </row>
    <row r="640" spans="1:6" ht="12.75" customHeight="1" x14ac:dyDescent="0.2">
      <c r="A640" s="53" t="s">
        <v>609</v>
      </c>
      <c r="B640" s="85" t="s">
        <v>1278</v>
      </c>
      <c r="C640" s="50" t="s">
        <v>1279</v>
      </c>
      <c r="D640" s="51">
        <f t="shared" ref="D640:E640" si="181">D413+D528</f>
        <v>1082748.75</v>
      </c>
      <c r="E640" s="51">
        <f t="shared" si="181"/>
        <v>1218750.5900000001</v>
      </c>
      <c r="F640" s="52">
        <f t="shared" si="119"/>
        <v>112.56079399768414</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52868.990000000107</v>
      </c>
      <c r="E642" s="51">
        <f t="shared" si="183"/>
        <v>99086.90000000014</v>
      </c>
      <c r="F642" s="52">
        <f t="shared" si="119"/>
        <v>187.41969536395519</v>
      </c>
    </row>
    <row r="643" spans="1:6" ht="24" x14ac:dyDescent="0.2">
      <c r="A643" s="60" t="s">
        <v>1284</v>
      </c>
      <c r="B643" s="85" t="s">
        <v>1285</v>
      </c>
      <c r="C643" s="61" t="s">
        <v>1284</v>
      </c>
      <c r="D643" s="51">
        <f t="shared" ref="D643:E643" si="184">IF(D416-D417+D637-D638&gt;=0,D416-D417+D637-D638,0)</f>
        <v>135457.32999999999</v>
      </c>
      <c r="E643" s="51">
        <f t="shared" si="184"/>
        <v>82588.34</v>
      </c>
      <c r="F643" s="52">
        <f t="shared" si="119"/>
        <v>60.970004354876927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82588.33999999988</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16498.560000000143</v>
      </c>
      <c r="F646" s="52" t="str">
        <f t="shared" si="119"/>
        <v>-</v>
      </c>
    </row>
    <row r="647" spans="1:6" ht="24" x14ac:dyDescent="0.2">
      <c r="A647" s="55" t="s">
        <v>1292</v>
      </c>
      <c r="B647" s="233" t="s">
        <v>1293</v>
      </c>
      <c r="C647" s="56" t="s">
        <v>1292</v>
      </c>
      <c r="D647" s="243">
        <v>9590.99</v>
      </c>
      <c r="E647" s="243">
        <v>10657.64</v>
      </c>
      <c r="F647" s="57">
        <f t="shared" si="119"/>
        <v>111.12137537417929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236356.54</v>
      </c>
      <c r="E649" s="242">
        <v>207691.32</v>
      </c>
      <c r="F649" s="52">
        <f t="shared" ref="F649:F724" si="188">IF(D649&lt;&gt;0,IF(E649/D649&gt;=100,"&gt;&gt;100",E649/D649*100),"-")</f>
        <v>87.872042804485119</v>
      </c>
    </row>
    <row r="650" spans="1:6" ht="12.75" customHeight="1" x14ac:dyDescent="0.2">
      <c r="A650" s="53" t="s">
        <v>1297</v>
      </c>
      <c r="B650" s="85" t="s">
        <v>1298</v>
      </c>
      <c r="C650" s="50" t="s">
        <v>1297</v>
      </c>
      <c r="D650" s="242">
        <v>1277096.21</v>
      </c>
      <c r="E650" s="242">
        <v>1168490.18</v>
      </c>
      <c r="F650" s="52">
        <f t="shared" si="188"/>
        <v>91.495861537323023</v>
      </c>
    </row>
    <row r="651" spans="1:6" ht="12.75" customHeight="1" x14ac:dyDescent="0.2">
      <c r="A651" s="53" t="s">
        <v>1299</v>
      </c>
      <c r="B651" s="85" t="s">
        <v>1300</v>
      </c>
      <c r="C651" s="50" t="s">
        <v>1299</v>
      </c>
      <c r="D651" s="242">
        <v>1305761.43</v>
      </c>
      <c r="E651" s="242">
        <v>1297889.06</v>
      </c>
      <c r="F651" s="52">
        <f t="shared" si="188"/>
        <v>99.397105028596229</v>
      </c>
    </row>
    <row r="652" spans="1:6" ht="24" x14ac:dyDescent="0.2">
      <c r="A652" s="53">
        <v>11</v>
      </c>
      <c r="B652" s="85" t="s">
        <v>1301</v>
      </c>
      <c r="C652" s="50" t="s">
        <v>1302</v>
      </c>
      <c r="D652" s="51">
        <f t="shared" ref="D652:E652" si="189">+D649+D650-D651</f>
        <v>207691.32000000007</v>
      </c>
      <c r="E652" s="51">
        <f t="shared" si="189"/>
        <v>78292.439999999944</v>
      </c>
      <c r="F652" s="52">
        <f t="shared" si="188"/>
        <v>37.696539267986701</v>
      </c>
    </row>
    <row r="653" spans="1:6" ht="24" x14ac:dyDescent="0.2">
      <c r="A653" s="53" t="s">
        <v>609</v>
      </c>
      <c r="B653" s="85" t="s">
        <v>1303</v>
      </c>
      <c r="C653" s="50" t="s">
        <v>1304</v>
      </c>
      <c r="D653" s="262">
        <v>24</v>
      </c>
      <c r="E653" s="262">
        <v>24</v>
      </c>
      <c r="F653" s="52">
        <f t="shared" si="188"/>
        <v>100</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14</v>
      </c>
      <c r="E655" s="262">
        <v>22</v>
      </c>
      <c r="F655" s="52">
        <f t="shared" si="188"/>
        <v>157.14285714285714</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232621</v>
      </c>
      <c r="E661" s="242">
        <v>233147.92</v>
      </c>
      <c r="F661" s="52">
        <f t="shared" si="188"/>
        <v>100.22651437316495</v>
      </c>
    </row>
    <row r="662" spans="1:6" ht="12.75" customHeight="1" x14ac:dyDescent="0.2">
      <c r="A662" s="53">
        <v>63312</v>
      </c>
      <c r="B662" s="85" t="s">
        <v>1322</v>
      </c>
      <c r="C662" s="50" t="s">
        <v>1323</v>
      </c>
      <c r="D662" s="242">
        <v>3185.35</v>
      </c>
      <c r="E662" s="242">
        <v>43156.89</v>
      </c>
      <c r="F662" s="52">
        <f t="shared" si="188"/>
        <v>1354.8555103834744</v>
      </c>
    </row>
    <row r="663" spans="1:6" ht="12.75" customHeight="1" x14ac:dyDescent="0.2">
      <c r="A663" s="53">
        <v>63313</v>
      </c>
      <c r="B663" s="85" t="s">
        <v>1324</v>
      </c>
      <c r="C663" s="50" t="s">
        <v>1325</v>
      </c>
      <c r="D663" s="242">
        <v>13272.28</v>
      </c>
      <c r="E663" s="242">
        <v>0</v>
      </c>
      <c r="F663" s="52">
        <f t="shared" si="188"/>
        <v>0</v>
      </c>
    </row>
    <row r="664" spans="1:6" ht="12.75" customHeight="1" x14ac:dyDescent="0.2">
      <c r="A664" s="53">
        <v>63314</v>
      </c>
      <c r="B664" s="85" t="s">
        <v>1326</v>
      </c>
      <c r="C664" s="50" t="s">
        <v>1327</v>
      </c>
      <c r="D664" s="242">
        <v>40812.26</v>
      </c>
      <c r="E664" s="242">
        <v>40816.839999999997</v>
      </c>
      <c r="F664" s="52">
        <f t="shared" si="188"/>
        <v>100.01122211805962</v>
      </c>
    </row>
    <row r="665" spans="1:6" ht="12.75" customHeight="1" x14ac:dyDescent="0.2">
      <c r="A665" s="53">
        <v>63321</v>
      </c>
      <c r="B665" s="85" t="s">
        <v>1328</v>
      </c>
      <c r="C665" s="50" t="s">
        <v>1329</v>
      </c>
      <c r="D665" s="242">
        <v>168799.71</v>
      </c>
      <c r="E665" s="242">
        <v>185620.35</v>
      </c>
      <c r="F665" s="52">
        <f t="shared" si="188"/>
        <v>109.96485124293164</v>
      </c>
    </row>
    <row r="666" spans="1:6" ht="12.75" customHeight="1" x14ac:dyDescent="0.2">
      <c r="A666" s="53">
        <v>63322</v>
      </c>
      <c r="B666" s="85" t="s">
        <v>1330</v>
      </c>
      <c r="C666" s="50" t="s">
        <v>1331</v>
      </c>
      <c r="D666" s="242">
        <v>10617.82</v>
      </c>
      <c r="E666" s="242">
        <v>0</v>
      </c>
      <c r="F666" s="52">
        <f t="shared" si="188"/>
        <v>0</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2654.46</v>
      </c>
      <c r="E668" s="242">
        <v>0</v>
      </c>
      <c r="F668" s="52">
        <f t="shared" si="188"/>
        <v>0</v>
      </c>
    </row>
    <row r="669" spans="1:6" ht="12.75" customHeight="1" x14ac:dyDescent="0.2">
      <c r="A669" s="53">
        <v>63414</v>
      </c>
      <c r="B669" s="85" t="s">
        <v>1336</v>
      </c>
      <c r="C669" s="50" t="s">
        <v>1337</v>
      </c>
      <c r="D669" s="242">
        <v>7704.33</v>
      </c>
      <c r="E669" s="242">
        <v>5133</v>
      </c>
      <c r="F669" s="52">
        <f t="shared" si="188"/>
        <v>66.624871987570629</v>
      </c>
    </row>
    <row r="670" spans="1:6" ht="12.75" customHeight="1" x14ac:dyDescent="0.2">
      <c r="A670" s="53">
        <v>63415</v>
      </c>
      <c r="B670" s="85" t="s">
        <v>1338</v>
      </c>
      <c r="C670" s="50" t="s">
        <v>1339</v>
      </c>
      <c r="D670" s="242">
        <v>0</v>
      </c>
      <c r="E670" s="242">
        <v>10747.48</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24670.52</v>
      </c>
      <c r="E673" s="242">
        <v>0</v>
      </c>
      <c r="F673" s="52">
        <f t="shared" si="188"/>
        <v>0</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130283.79</v>
      </c>
      <c r="E694" s="242">
        <v>97348.52</v>
      </c>
      <c r="F694" s="52">
        <f t="shared" si="188"/>
        <v>74.720362372018812</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1434.8</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1553.07</v>
      </c>
      <c r="E716" s="242">
        <v>0</v>
      </c>
      <c r="F716" s="52">
        <f t="shared" si="188"/>
        <v>0</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499.65</v>
      </c>
      <c r="E718" s="242">
        <v>2374.44</v>
      </c>
      <c r="F718" s="52">
        <f t="shared" si="188"/>
        <v>475.22065445812069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155.94999999999999</v>
      </c>
      <c r="E720" s="242">
        <v>43.8</v>
      </c>
      <c r="F720" s="52">
        <f t="shared" si="188"/>
        <v>28.08592497595383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3048.2</v>
      </c>
      <c r="E722" s="242">
        <v>6497.42</v>
      </c>
      <c r="F722" s="52">
        <f t="shared" si="188"/>
        <v>213.15596089495443</v>
      </c>
    </row>
    <row r="723" spans="1:6" ht="12.75" customHeight="1" x14ac:dyDescent="0.2">
      <c r="A723" s="53" t="s">
        <v>1426</v>
      </c>
      <c r="B723" s="85" t="s">
        <v>1427</v>
      </c>
      <c r="C723" s="50" t="s">
        <v>1426</v>
      </c>
      <c r="D723" s="242">
        <v>0</v>
      </c>
      <c r="E723" s="242">
        <v>30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9632.2800000000007</v>
      </c>
      <c r="E725" s="242">
        <v>9411.1</v>
      </c>
      <c r="F725" s="52">
        <f t="shared" ref="F725:F979" si="190">IF(D725&lt;&gt;0,IF(E725/D725&gt;=100,"&gt;&gt;100",E725/D725*100),"-")</f>
        <v>97.703762764371461</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3508.11</v>
      </c>
      <c r="E759" s="242">
        <v>894.18</v>
      </c>
      <c r="F759" s="52">
        <f t="shared" si="190"/>
        <v>25.488938488245804</v>
      </c>
    </row>
    <row r="760" spans="1:6" ht="12.75" customHeight="1" x14ac:dyDescent="0.2">
      <c r="A760" s="53">
        <v>35232</v>
      </c>
      <c r="B760" s="85" t="s">
        <v>1500</v>
      </c>
      <c r="C760" s="50" t="s">
        <v>1501</v>
      </c>
      <c r="D760" s="242">
        <v>8208.32</v>
      </c>
      <c r="E760" s="242">
        <v>0</v>
      </c>
      <c r="F760" s="52">
        <f t="shared" si="190"/>
        <v>0</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132.72</v>
      </c>
      <c r="E764" s="242">
        <v>257</v>
      </c>
      <c r="F764" s="52">
        <f t="shared" si="190"/>
        <v>193.64074743821581</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16098.74</v>
      </c>
      <c r="E816" s="242">
        <v>28278.73</v>
      </c>
      <c r="F816" s="52">
        <f t="shared" si="190"/>
        <v>175.65803286468383</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6025.62</v>
      </c>
      <c r="E819" s="242">
        <v>6131.6</v>
      </c>
      <c r="F819" s="52">
        <f t="shared" si="190"/>
        <v>101.75882315844677</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4778.0200000000004</v>
      </c>
      <c r="E821" s="242">
        <v>8494.25</v>
      </c>
      <c r="F821" s="52">
        <f t="shared" si="190"/>
        <v>177.77761499533278</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3938.69</v>
      </c>
      <c r="E824" s="242">
        <v>4244.46</v>
      </c>
      <c r="F824" s="52">
        <f t="shared" si="190"/>
        <v>107.76324107761717</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3791.71</v>
      </c>
      <c r="E828" s="242">
        <v>2747.37</v>
      </c>
      <c r="F828" s="52">
        <f t="shared" si="190"/>
        <v>72.457281806889242</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115050.25</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7967.71</v>
      </c>
      <c r="E900" s="242">
        <v>11438.18</v>
      </c>
      <c r="F900" s="52">
        <f t="shared" si="190"/>
        <v>143.55668065228278</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7967.72</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9" workbookViewId="0">
      <selection activeCell="D247" sqref="D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4615975.5200000005</v>
      </c>
      <c r="E6" s="229">
        <f t="shared" si="0"/>
        <v>4539176.1500000004</v>
      </c>
      <c r="F6" s="230">
        <f t="shared" ref="F6:F260" si="1">IF(D6&gt;0,IF(E6/D6&gt;=100,"&gt;&gt;100",E6/D6*100),"-")</f>
        <v>98.336226661791301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4347429.6500000004</v>
      </c>
      <c r="E7" s="104">
        <f t="shared" si="2"/>
        <v>4400675.3100000005</v>
      </c>
      <c r="F7" s="93">
        <f t="shared" si="1"/>
        <v>101.22476185439825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87271.22000000003</v>
      </c>
      <c r="E8" s="104">
        <f>E9+E10-E11</f>
        <v>85842.350000000035</v>
      </c>
      <c r="F8" s="93">
        <f t="shared" si="1"/>
        <v>98.36272484789373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62917.24</v>
      </c>
      <c r="E9" s="247">
        <v>62917.24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512683.66</v>
      </c>
      <c r="E10" s="247">
        <v>512683.66</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488329.68</v>
      </c>
      <c r="E11" s="247">
        <v>489758.55</v>
      </c>
      <c r="F11" s="93">
        <f t="shared" si="1"/>
        <v>100.2926035542218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3736140.0200000005</v>
      </c>
      <c r="E12" s="104">
        <f t="shared" si="3"/>
        <v>4027932.0300000003</v>
      </c>
      <c r="F12" s="93">
        <f t="shared" si="1"/>
        <v>107.80998593302185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3565885.6700000004</v>
      </c>
      <c r="E13" s="104">
        <f t="shared" si="4"/>
        <v>3839536.35</v>
      </c>
      <c r="F13" s="93">
        <f t="shared" si="1"/>
        <v>107.67412938396311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64717.02</v>
      </c>
      <c r="E14" s="247">
        <v>79934.7</v>
      </c>
      <c r="F14" s="93">
        <f t="shared" si="1"/>
        <v>123.51418529468754</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1825308.32</v>
      </c>
      <c r="E15" s="247">
        <v>1825308.32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1082096.96</v>
      </c>
      <c r="E16" s="247">
        <v>1082096.96</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2150324.35</v>
      </c>
      <c r="E17" s="247">
        <v>2542168.81</v>
      </c>
      <c r="F17" s="93">
        <f t="shared" si="1"/>
        <v>118.22257465484218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1556560.98</v>
      </c>
      <c r="E18" s="247">
        <v>1689972.44</v>
      </c>
      <c r="F18" s="93">
        <f t="shared" si="1"/>
        <v>108.57091124049634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111206.39000000001</v>
      </c>
      <c r="E19" s="104">
        <f t="shared" si="5"/>
        <v>134777.91000000003</v>
      </c>
      <c r="F19" s="93">
        <f t="shared" si="1"/>
        <v>121.19619205335235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127222.17</v>
      </c>
      <c r="E20" s="247">
        <v>132160.49</v>
      </c>
      <c r="F20" s="93">
        <f t="shared" si="1"/>
        <v>103.88165050163821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20835.990000000002</v>
      </c>
      <c r="E21" s="247">
        <v>20835.990000000002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12153.12</v>
      </c>
      <c r="E22" s="247">
        <v>61173.25</v>
      </c>
      <c r="F22" s="93">
        <f t="shared" si="1"/>
        <v>503.35428268625668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4010.48</v>
      </c>
      <c r="E24" s="247">
        <v>4010.48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5540.24</v>
      </c>
      <c r="E25" s="247">
        <v>5540.24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568268.87</v>
      </c>
      <c r="E26" s="247">
        <v>569168.28</v>
      </c>
      <c r="F26" s="93">
        <f t="shared" si="1"/>
        <v>100.1582719109706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626824.48</v>
      </c>
      <c r="E28" s="247">
        <v>658110.81999999995</v>
      </c>
      <c r="F28" s="93">
        <f t="shared" si="1"/>
        <v>104.99124411988502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47911.520000000004</v>
      </c>
      <c r="E29" s="104">
        <f t="shared" si="6"/>
        <v>38016.479999999996</v>
      </c>
      <c r="F29" s="93">
        <f t="shared" si="1"/>
        <v>79.347263455636536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118708.28</v>
      </c>
      <c r="E30" s="247">
        <v>118708.28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70796.759999999995</v>
      </c>
      <c r="E34" s="247">
        <v>80691.8</v>
      </c>
      <c r="F34" s="93">
        <f t="shared" si="1"/>
        <v>113.97668480873983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778.17000000000189</v>
      </c>
      <c r="E35" s="104">
        <f t="shared" si="7"/>
        <v>1255.880000000001</v>
      </c>
      <c r="F35" s="93">
        <f t="shared" si="1"/>
        <v>161.38889959777401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19991.43</v>
      </c>
      <c r="E36" s="247">
        <v>20789.43</v>
      </c>
      <c r="F36" s="93">
        <f t="shared" si="1"/>
        <v>103.99171044792695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19213.259999999998</v>
      </c>
      <c r="E40" s="247">
        <v>19533.55</v>
      </c>
      <c r="F40" s="93">
        <f t="shared" si="1"/>
        <v>101.6670257936446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10358.270000000019</v>
      </c>
      <c r="E45" s="104">
        <f t="shared" si="9"/>
        <v>14345.410000000003</v>
      </c>
      <c r="F45" s="93">
        <f t="shared" si="1"/>
        <v>138.49233511001333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8408.0300000000007</v>
      </c>
      <c r="E47" s="247">
        <v>10818.53</v>
      </c>
      <c r="F47" s="93">
        <f t="shared" si="1"/>
        <v>128.66902235125229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129512.05</v>
      </c>
      <c r="E49" s="247">
        <v>155738.23000000001</v>
      </c>
      <c r="F49" s="93">
        <f t="shared" si="1"/>
        <v>120.24999218219463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127561.81</v>
      </c>
      <c r="E50" s="247">
        <v>152211.35</v>
      </c>
      <c r="F50" s="93">
        <f t="shared" si="1"/>
        <v>119.32360476854321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30628.3</v>
      </c>
      <c r="E54" s="247">
        <v>31810.73</v>
      </c>
      <c r="F54" s="93">
        <f t="shared" si="1"/>
        <v>103.860579921184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30628.3</v>
      </c>
      <c r="E55" s="247">
        <v>31810.73</v>
      </c>
      <c r="F55" s="93">
        <f t="shared" si="1"/>
        <v>103.860579921184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524018.41000000003</v>
      </c>
      <c r="E56" s="104">
        <f t="shared" si="11"/>
        <v>286900.93</v>
      </c>
      <c r="F56" s="93">
        <f t="shared" si="1"/>
        <v>54.750162308228823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501249.82</v>
      </c>
      <c r="E57" s="247">
        <v>267660.09999999998</v>
      </c>
      <c r="F57" s="93">
        <f t="shared" si="1"/>
        <v>53.398542866309654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7007.76</v>
      </c>
      <c r="E61" s="247">
        <v>3480</v>
      </c>
      <c r="F61" s="93">
        <f t="shared" si="1"/>
        <v>49.65923490530497</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15760.83</v>
      </c>
      <c r="E62" s="247">
        <v>15760.83</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268545.87</v>
      </c>
      <c r="E68" s="104">
        <f t="shared" si="13"/>
        <v>138500.83999999997</v>
      </c>
      <c r="F68" s="93">
        <f t="shared" si="1"/>
        <v>51.574369771540319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207691.31999999998</v>
      </c>
      <c r="E69" s="104">
        <f t="shared" si="14"/>
        <v>78292.439999999988</v>
      </c>
      <c r="F69" s="93">
        <f t="shared" si="1"/>
        <v>37.696539267986736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207614.24</v>
      </c>
      <c r="E70" s="104">
        <f t="shared" si="15"/>
        <v>78271.429999999993</v>
      </c>
      <c r="F70" s="93">
        <f t="shared" si="1"/>
        <v>37.700414961902418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207614.24</v>
      </c>
      <c r="E72" s="247">
        <v>78271.429999999993</v>
      </c>
      <c r="F72" s="93">
        <f t="shared" si="1"/>
        <v>37.700414961902418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77.08</v>
      </c>
      <c r="E76" s="247">
        <v>21.01</v>
      </c>
      <c r="F76" s="93">
        <f t="shared" si="1"/>
        <v>27.257394914374679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468.91</v>
      </c>
      <c r="E78" s="104">
        <f>E79+SUM(E82:E84)-E85+E86</f>
        <v>2593.56</v>
      </c>
      <c r="F78" s="93">
        <f t="shared" si="1"/>
        <v>553.10400716555409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284.73</v>
      </c>
      <c r="E84" s="247">
        <v>284.73</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184.18</v>
      </c>
      <c r="E86" s="247">
        <v>2308.83</v>
      </c>
      <c r="F86" s="93">
        <f t="shared" si="1"/>
        <v>1253.5725920295363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3981.68</v>
      </c>
      <c r="E87" s="104">
        <f t="shared" si="17"/>
        <v>3981.68</v>
      </c>
      <c r="F87" s="93">
        <f t="shared" si="1"/>
        <v>100</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3981.68</v>
      </c>
      <c r="E88" s="104">
        <f t="shared" si="18"/>
        <v>3981.68</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3981.68</v>
      </c>
      <c r="E93" s="247">
        <v>3981.68</v>
      </c>
      <c r="F93" s="93">
        <f t="shared" si="1"/>
        <v>100</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8626.98</v>
      </c>
      <c r="E134" s="104">
        <f t="shared" si="23"/>
        <v>8626.98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8626.98</v>
      </c>
      <c r="E135" s="104">
        <f t="shared" si="24"/>
        <v>8626.98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8626.98</v>
      </c>
      <c r="E139" s="247">
        <v>8626.98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37721.919999999998</v>
      </c>
      <c r="E146" s="104">
        <f t="shared" si="26"/>
        <v>30951.17</v>
      </c>
      <c r="F146" s="93">
        <f t="shared" si="1"/>
        <v>82.050887123455013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30953.99</v>
      </c>
      <c r="E158" s="247">
        <v>31822.69</v>
      </c>
      <c r="F158" s="93">
        <f t="shared" si="1"/>
        <v>102.80642333993129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109557.03</v>
      </c>
      <c r="E159" s="247">
        <v>114375.69</v>
      </c>
      <c r="F159" s="93">
        <f t="shared" si="1"/>
        <v>104.39831200243381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8388.16</v>
      </c>
      <c r="E162" s="247">
        <v>8679.2999999999993</v>
      </c>
      <c r="F162" s="93">
        <f t="shared" si="1"/>
        <v>103.47084461908213</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111177.26</v>
      </c>
      <c r="E163" s="247">
        <v>123926.51</v>
      </c>
      <c r="F163" s="93">
        <f t="shared" si="1"/>
        <v>111.46749793977652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464.07</v>
      </c>
      <c r="E164" s="104">
        <f t="shared" si="28"/>
        <v>3397.37</v>
      </c>
      <c r="F164" s="93">
        <f t="shared" si="1"/>
        <v>732.0813670351456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464.07</v>
      </c>
      <c r="E166" s="247">
        <v>3397.37</v>
      </c>
      <c r="F166" s="93">
        <f t="shared" si="1"/>
        <v>732.0813670351456</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9590.99</v>
      </c>
      <c r="E170" s="104">
        <f t="shared" si="29"/>
        <v>10657.64</v>
      </c>
      <c r="F170" s="93">
        <f t="shared" si="1"/>
        <v>111.12137537417929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260</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9330.99</v>
      </c>
      <c r="E173" s="247">
        <v>10657.64</v>
      </c>
      <c r="F173" s="93">
        <f t="shared" si="1"/>
        <v>114.21767679528109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4615975.5200000005</v>
      </c>
      <c r="E175" s="104">
        <f t="shared" si="30"/>
        <v>4539176.1500000004</v>
      </c>
      <c r="F175" s="93">
        <f t="shared" si="1"/>
        <v>98.336226661791301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147112.27999999997</v>
      </c>
      <c r="E176" s="104">
        <f t="shared" si="31"/>
        <v>123462.04</v>
      </c>
      <c r="F176" s="93">
        <f t="shared" si="1"/>
        <v>83.923680606404858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59350.630000000005</v>
      </c>
      <c r="E177" s="104">
        <f t="shared" si="32"/>
        <v>56769.46</v>
      </c>
      <c r="F177" s="93">
        <f t="shared" si="1"/>
        <v>95.650981295396519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31170.87</v>
      </c>
      <c r="E178" s="247">
        <v>15207.83</v>
      </c>
      <c r="F178" s="93">
        <f t="shared" si="1"/>
        <v>48.788596532595982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22427.7</v>
      </c>
      <c r="E179" s="247">
        <v>34176.17</v>
      </c>
      <c r="F179" s="93">
        <f t="shared" si="1"/>
        <v>152.38374866794186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201.69</v>
      </c>
      <c r="E180" s="104">
        <f t="shared" si="33"/>
        <v>129.79</v>
      </c>
      <c r="F180" s="93">
        <f t="shared" si="1"/>
        <v>64.351232088849216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201.69</v>
      </c>
      <c r="E183" s="247">
        <v>129.79</v>
      </c>
      <c r="F183" s="93">
        <f t="shared" si="1"/>
        <v>64.351232088849216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680.61</v>
      </c>
      <c r="E184" s="247">
        <v>510.58</v>
      </c>
      <c r="F184" s="93">
        <f t="shared" si="1"/>
        <v>75.017998560115188</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1574.36</v>
      </c>
      <c r="E186" s="247">
        <v>2524.48</v>
      </c>
      <c r="F186" s="93">
        <f t="shared" si="1"/>
        <v>160.34960237810921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2680.48</v>
      </c>
      <c r="E187" s="247">
        <v>2680.48</v>
      </c>
      <c r="F187" s="93">
        <f t="shared" si="1"/>
        <v>100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614.91999999999996</v>
      </c>
      <c r="E188" s="247">
        <v>1540.13</v>
      </c>
      <c r="F188" s="93">
        <f t="shared" si="1"/>
        <v>250.46022246796332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79399.48</v>
      </c>
      <c r="E189" s="247">
        <v>54886.74</v>
      </c>
      <c r="F189" s="93">
        <f t="shared" si="1"/>
        <v>69.127329297370707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7967.71</v>
      </c>
      <c r="E206" s="104">
        <f t="shared" si="37"/>
        <v>11438.17</v>
      </c>
      <c r="F206" s="93">
        <f t="shared" si="1"/>
        <v>143.55655514570685</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7967.71</v>
      </c>
      <c r="E207" s="104">
        <f t="shared" si="38"/>
        <v>11438.17</v>
      </c>
      <c r="F207" s="93">
        <f t="shared" si="1"/>
        <v>143.55655514570685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7967.71</v>
      </c>
      <c r="E217" s="247">
        <v>11438.17</v>
      </c>
      <c r="F217" s="93">
        <f t="shared" si="1"/>
        <v>143.55655514570685</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394.46</v>
      </c>
      <c r="E234" s="104">
        <f t="shared" si="40"/>
        <v>367.67</v>
      </c>
      <c r="F234" s="93">
        <f t="shared" si="1"/>
        <v>93.208436850377737</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394.46</v>
      </c>
      <c r="E236" s="247">
        <v>367.67</v>
      </c>
      <c r="F236" s="93">
        <f t="shared" si="1"/>
        <v>93.208436850377737</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4468863.24</v>
      </c>
      <c r="E237" s="104">
        <f t="shared" si="41"/>
        <v>4415714.1100000003</v>
      </c>
      <c r="F237" s="93">
        <f t="shared" si="1"/>
        <v>98.810678977054579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4348088.91</v>
      </c>
      <c r="E238" s="104">
        <f t="shared" si="42"/>
        <v>4397864.13</v>
      </c>
      <c r="F238" s="93">
        <f t="shared" si="1"/>
        <v>101.14476086000734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4356056.62</v>
      </c>
      <c r="E239" s="104">
        <f t="shared" si="43"/>
        <v>4409302.3</v>
      </c>
      <c r="F239" s="93">
        <f t="shared" si="1"/>
        <v>101.2223367289473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3354791.33</v>
      </c>
      <c r="E240" s="247">
        <v>3408037.01</v>
      </c>
      <c r="F240" s="93">
        <f t="shared" si="1"/>
        <v>101.58715326118359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1001265.29</v>
      </c>
      <c r="E241" s="247">
        <v>1001265.29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7967.71</v>
      </c>
      <c r="E242" s="104">
        <f t="shared" si="44"/>
        <v>11438.17</v>
      </c>
      <c r="F242" s="93">
        <f t="shared" si="1"/>
        <v>143.55655514570685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7967.71</v>
      </c>
      <c r="E243" s="247">
        <v>11438.17</v>
      </c>
      <c r="F243" s="93">
        <f t="shared" si="1"/>
        <v>143.55655514570685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82588.34</v>
      </c>
      <c r="E245" s="104">
        <f t="shared" si="45"/>
        <v>-16498.560000000001</v>
      </c>
      <c r="F245" s="93">
        <f t="shared" si="1"/>
        <v>-19.976863562096057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82588.34</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82588.34</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16498.560000000001</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16498.560000000001</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37721.919999999998</v>
      </c>
      <c r="E255" s="247">
        <v>30951.17</v>
      </c>
      <c r="F255" s="93">
        <f t="shared" si="1"/>
        <v>82.050887123455013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464.07</v>
      </c>
      <c r="E256" s="247">
        <v>3397.37</v>
      </c>
      <c r="F256" s="93">
        <f t="shared" si="1"/>
        <v>732.0813670351456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529440.43000000005</v>
      </c>
      <c r="E259" s="104">
        <f t="shared" si="49"/>
        <v>797186.58</v>
      </c>
      <c r="F259" s="93">
        <f t="shared" si="1"/>
        <v>150.57153455394402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529440.43000000005</v>
      </c>
      <c r="E260" s="248">
        <v>797186.58</v>
      </c>
      <c r="F260" s="97">
        <f t="shared" si="1"/>
        <v>150.57153455394402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3981.68</v>
      </c>
      <c r="E262" s="247">
        <v>3981.68</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148899.18</v>
      </c>
      <c r="E264" s="247">
        <v>154877.68</v>
      </c>
      <c r="F264" s="93">
        <f t="shared" si="50"/>
        <v>104.01513292417057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464.07</v>
      </c>
      <c r="E266" s="247">
        <v>0</v>
      </c>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3397.37</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39.47</v>
      </c>
      <c r="E268" s="247">
        <v>230.11</v>
      </c>
      <c r="F268" s="93">
        <f t="shared" si="50"/>
        <v>582.9997466430201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1934.01</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144.71</v>
      </c>
      <c r="E271" s="247">
        <v>144.71</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14033.3</v>
      </c>
      <c r="E287" s="247">
        <v>25612</v>
      </c>
      <c r="F287" s="93">
        <f t="shared" si="50"/>
        <v>182.50874705165572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45317.33</v>
      </c>
      <c r="E288" s="247">
        <v>31157.46</v>
      </c>
      <c r="F288" s="93">
        <f t="shared" si="50"/>
        <v>68.753962336262958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8161.44</v>
      </c>
      <c r="E289" s="247">
        <v>48876.74</v>
      </c>
      <c r="F289" s="93">
        <f t="shared" si="50"/>
        <v>598.87397322041215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71238.039999999994</v>
      </c>
      <c r="E290" s="247">
        <v>6010</v>
      </c>
      <c r="F290" s="93">
        <f t="shared" si="50"/>
        <v>8.436503867877331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7967.71</v>
      </c>
      <c r="E294" s="247">
        <v>11438.17</v>
      </c>
      <c r="F294" s="93">
        <f t="shared" si="50"/>
        <v>143.55655514570685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113.25</v>
      </c>
      <c r="E297" s="247">
        <v>113.25</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501.67</v>
      </c>
      <c r="E298" s="247">
        <v>0.12</v>
      </c>
      <c r="F298" s="93">
        <f t="shared" si="50"/>
        <v>2.3920106843143898E-2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185012.47</v>
      </c>
      <c r="E5" s="79">
        <f t="shared" si="0"/>
        <v>201749.72999999998</v>
      </c>
      <c r="F5" s="80">
        <f t="shared" ref="F5:F141" si="1">IF(D5&gt;0,IF(E5/D5&gt;=100,"&gt;&gt;100",E5/D5*100),"-")</f>
        <v>109.04655778067283</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46065.18</v>
      </c>
      <c r="E6" s="81">
        <f t="shared" si="2"/>
        <v>52424.9</v>
      </c>
      <c r="F6" s="63">
        <f t="shared" si="1"/>
        <v>113.80591587832718</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46065.18</v>
      </c>
      <c r="E7" s="249">
        <v>52424.9</v>
      </c>
      <c r="F7" s="63">
        <f t="shared" si="1"/>
        <v>113.80591587832718</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138947.29</v>
      </c>
      <c r="E13" s="81">
        <f t="shared" si="4"/>
        <v>149324.82999999999</v>
      </c>
      <c r="F13" s="63">
        <f t="shared" si="1"/>
        <v>107.4686883061915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132408.22</v>
      </c>
      <c r="E14" s="249">
        <v>138776.03</v>
      </c>
      <c r="F14" s="63">
        <f t="shared" si="1"/>
        <v>104.80922559037498</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6539.07</v>
      </c>
      <c r="E16" s="249">
        <v>10548.8</v>
      </c>
      <c r="F16" s="63">
        <f t="shared" si="1"/>
        <v>161.31957602533694</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15328.11</v>
      </c>
      <c r="E28" s="81">
        <f t="shared" si="6"/>
        <v>15572.83</v>
      </c>
      <c r="F28" s="63">
        <f t="shared" si="1"/>
        <v>101.59654386613875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418.4</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14864.95</v>
      </c>
      <c r="E30" s="249">
        <v>14597</v>
      </c>
      <c r="F30" s="63">
        <f t="shared" si="1"/>
        <v>98.197437596493771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463.16</v>
      </c>
      <c r="E34" s="249">
        <v>557.42999999999995</v>
      </c>
      <c r="F34" s="63">
        <f t="shared" si="1"/>
        <v>120.35365748337506</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196403.26</v>
      </c>
      <c r="E35" s="81">
        <f t="shared" si="7"/>
        <v>96370.62</v>
      </c>
      <c r="F35" s="63">
        <f t="shared" si="1"/>
        <v>49.067729323841156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80729.2</v>
      </c>
      <c r="E36" s="81">
        <f t="shared" si="8"/>
        <v>67114.89</v>
      </c>
      <c r="F36" s="63">
        <f t="shared" si="1"/>
        <v>83.135829414883347</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69866.429999999993</v>
      </c>
      <c r="E37" s="249">
        <v>54451.28</v>
      </c>
      <c r="F37" s="63">
        <f t="shared" si="1"/>
        <v>77.936256368043999</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10862.77</v>
      </c>
      <c r="E38" s="249">
        <v>12663.61</v>
      </c>
      <c r="F38" s="63">
        <f t="shared" si="1"/>
        <v>116.57809195996968</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115674.06</v>
      </c>
      <c r="E39" s="81">
        <f t="shared" si="9"/>
        <v>29255.73</v>
      </c>
      <c r="F39" s="63">
        <f t="shared" si="1"/>
        <v>25.291521711955127</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115674.06</v>
      </c>
      <c r="E40" s="249">
        <v>29255.73</v>
      </c>
      <c r="F40" s="63">
        <f t="shared" si="1"/>
        <v>25.291521711955127</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1211.0999999999999</v>
      </c>
      <c r="E75" s="81">
        <f t="shared" si="15"/>
        <v>601.84</v>
      </c>
      <c r="F75" s="63">
        <f t="shared" si="1"/>
        <v>49.69366691437537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1211.0999999999999</v>
      </c>
      <c r="E81" s="249">
        <v>601.84</v>
      </c>
      <c r="F81" s="63">
        <f t="shared" si="1"/>
        <v>49.69366691437537</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440297.43</v>
      </c>
      <c r="E82" s="81">
        <f t="shared" si="16"/>
        <v>616182.07999999996</v>
      </c>
      <c r="F82" s="63">
        <f t="shared" si="1"/>
        <v>139.94678097485146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421336.1</v>
      </c>
      <c r="E84" s="249">
        <v>598200.22</v>
      </c>
      <c r="F84" s="63">
        <f t="shared" si="1"/>
        <v>141.97696803098526</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18961.330000000002</v>
      </c>
      <c r="E86" s="249">
        <v>17981.86</v>
      </c>
      <c r="F86" s="63">
        <f t="shared" si="1"/>
        <v>94.834381343502798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398.17</v>
      </c>
      <c r="E89" s="81">
        <f t="shared" si="17"/>
        <v>398.17</v>
      </c>
      <c r="F89" s="63">
        <f t="shared" si="1"/>
        <v>100</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398.17</v>
      </c>
      <c r="E106" s="249">
        <v>398.17</v>
      </c>
      <c r="F106" s="63">
        <f t="shared" si="1"/>
        <v>100</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115647.19</v>
      </c>
      <c r="E107" s="81">
        <f t="shared" si="21"/>
        <v>64670.999999999993</v>
      </c>
      <c r="F107" s="63">
        <f t="shared" si="1"/>
        <v>55.920943690892955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26299.02</v>
      </c>
      <c r="E108" s="249">
        <v>21339.78</v>
      </c>
      <c r="F108" s="63">
        <f t="shared" si="1"/>
        <v>81.142871483424102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79160.25</v>
      </c>
      <c r="E109" s="249">
        <v>30387.23</v>
      </c>
      <c r="F109" s="63">
        <f t="shared" si="1"/>
        <v>38.386980839499621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7002.57</v>
      </c>
      <c r="E110" s="249">
        <v>6750.38</v>
      </c>
      <c r="F110" s="63">
        <f t="shared" si="1"/>
        <v>96.398607939656443</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3185.35</v>
      </c>
      <c r="E111" s="249">
        <v>6193.61</v>
      </c>
      <c r="F111" s="63">
        <f t="shared" si="1"/>
        <v>194.44048534697913</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62611.259999999995</v>
      </c>
      <c r="E114" s="81">
        <f t="shared" si="22"/>
        <v>57142.619999999995</v>
      </c>
      <c r="F114" s="63">
        <f t="shared" si="1"/>
        <v>91.265724408037784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62611.259999999995</v>
      </c>
      <c r="E115" s="81">
        <f t="shared" si="23"/>
        <v>57142.619999999995</v>
      </c>
      <c r="F115" s="63">
        <f t="shared" si="1"/>
        <v>91.265724408037784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53934.7</v>
      </c>
      <c r="E116" s="249">
        <v>48506.49</v>
      </c>
      <c r="F116" s="63">
        <f t="shared" si="1"/>
        <v>89.93558877679861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8676.56</v>
      </c>
      <c r="E117" s="249">
        <v>8636.1299999999992</v>
      </c>
      <c r="F117" s="63">
        <f t="shared" si="1"/>
        <v>99.534031920484608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65839.759999999995</v>
      </c>
      <c r="E129" s="81">
        <f t="shared" si="26"/>
        <v>158093.98000000001</v>
      </c>
      <c r="F129" s="63">
        <f t="shared" si="1"/>
        <v>240.11931392216499</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32441.919999999998</v>
      </c>
      <c r="E133" s="249">
        <v>128471.85</v>
      </c>
      <c r="F133" s="63">
        <f t="shared" si="1"/>
        <v>396.00569263471465</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33397.839999999997</v>
      </c>
      <c r="E135" s="249">
        <v>29622.13</v>
      </c>
      <c r="F135" s="63">
        <f t="shared" si="1"/>
        <v>88.694747923817843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1082748.75</v>
      </c>
      <c r="E141" s="106">
        <f t="shared" si="28"/>
        <v>1210782.8699999999</v>
      </c>
      <c r="F141" s="82">
        <f t="shared" si="1"/>
        <v>111.82491505993426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17626.009999999998</v>
      </c>
      <c r="E5" s="107">
        <f t="shared" si="0"/>
        <v>3535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17626.009999999998</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17626.009999999998</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17626.009999999998</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3535</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3535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3535</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3497.6</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3497.6</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3497.6</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146717.82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925739.05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561866.72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298170.57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243246.32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2105.71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894.18</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12241.82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1400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3808.12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352434.15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11438.18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11438.18</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949362.49999999988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564410.80999999994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314133.61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231481.91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2156.4699999999998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1064.21</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11291.7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1400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2882.91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376983.97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7967.72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7967.72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123094.37000000023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74488.73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25649.07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22083.57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18247.13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1022.12</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2814.32</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2680.48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2680.48</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885.02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771.76</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113.26</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48839.659999999996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20925.32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20350.169999999998</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7564.17</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48605.64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31157.46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6010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11438.18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2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6</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36532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eV3hZbMweXFBgndyM2vMb/KzC1R1aLHI7Xn7VhABDOGREzMpAWHhiO5xsc6yXW40WsbUpiENMoORTJYzKV8ZHw==" saltValue="wAixVboGrO3SSIBkMerBZA=="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9C02ADFF-9464-49A7-BF3D-DE7B51F269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2024-02-26T11:53:50Z</cp:lastPrinted>
  <dcterms:created xsi:type="dcterms:W3CDTF">2022-04-01T05:14:30Z</dcterms:created>
  <dcterms:modified xsi:type="dcterms:W3CDTF">2024-02-26T12:14:49Z</dcterms:modified>
</cp:coreProperties>
</file>