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2024. FINANCIJSKI IZVJEŠTAJI\FIN IZVJEŠTAJ 01.01.-30.06.2024\KONSOLIDACIJ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G308" i="9"/>
  <c r="F308" i="9"/>
  <c r="F307" i="9"/>
  <c r="H306" i="9"/>
  <c r="E306" i="9" s="1"/>
  <c r="G306" i="9"/>
  <c r="F306" i="9"/>
  <c r="B306" i="9"/>
  <c r="H305" i="9"/>
  <c r="G305" i="9"/>
  <c r="F305" i="9"/>
  <c r="E305" i="9"/>
  <c r="B305" i="9" s="1"/>
  <c r="H304" i="9"/>
  <c r="E304" i="9" s="1"/>
  <c r="G304" i="9"/>
  <c r="F304" i="9"/>
  <c r="B304" i="9"/>
  <c r="H303" i="9"/>
  <c r="G303" i="9"/>
  <c r="F303" i="9"/>
  <c r="E303" i="9"/>
  <c r="B303" i="9" s="1"/>
  <c r="H302" i="9"/>
  <c r="E302" i="9" s="1"/>
  <c r="G302" i="9"/>
  <c r="F302" i="9"/>
  <c r="B302" i="9"/>
  <c r="H301" i="9"/>
  <c r="G301" i="9"/>
  <c r="F301" i="9"/>
  <c r="E301" i="9"/>
  <c r="B301" i="9" s="1"/>
  <c r="H300" i="9"/>
  <c r="E300" i="9" s="1"/>
  <c r="G300" i="9"/>
  <c r="F300" i="9"/>
  <c r="B300" i="9"/>
  <c r="H299" i="9"/>
  <c r="G299" i="9"/>
  <c r="F299" i="9"/>
  <c r="E299" i="9"/>
  <c r="B299" i="9" s="1"/>
  <c r="H298" i="9"/>
  <c r="E298" i="9" s="1"/>
  <c r="G298" i="9"/>
  <c r="F298" i="9"/>
  <c r="B298" i="9"/>
  <c r="H297" i="9"/>
  <c r="G297" i="9"/>
  <c r="F297" i="9"/>
  <c r="E297" i="9"/>
  <c r="B297" i="9" s="1"/>
  <c r="H296" i="9"/>
  <c r="E296" i="9" s="1"/>
  <c r="G296" i="9"/>
  <c r="F296" i="9"/>
  <c r="B296" i="9"/>
  <c r="H295" i="9"/>
  <c r="G295" i="9"/>
  <c r="F295" i="9"/>
  <c r="E295" i="9"/>
  <c r="B295" i="9" s="1"/>
  <c r="H294" i="9"/>
  <c r="E294" i="9" s="1"/>
  <c r="G294" i="9"/>
  <c r="F294" i="9"/>
  <c r="B294" i="9"/>
  <c r="H293" i="9"/>
  <c r="G293" i="9"/>
  <c r="F293" i="9"/>
  <c r="E293" i="9"/>
  <c r="B293" i="9" s="1"/>
  <c r="H292" i="9"/>
  <c r="E292" i="9" s="1"/>
  <c r="G292" i="9"/>
  <c r="F292" i="9"/>
  <c r="B292" i="9"/>
  <c r="H291" i="9"/>
  <c r="G291" i="9"/>
  <c r="F291" i="9"/>
  <c r="E291" i="9"/>
  <c r="B291" i="9" s="1"/>
  <c r="F290" i="9"/>
  <c r="F289" i="9"/>
  <c r="H288" i="9"/>
  <c r="E288" i="9" s="1"/>
  <c r="G288" i="9"/>
  <c r="F288" i="9"/>
  <c r="B288" i="9"/>
  <c r="H287" i="9"/>
  <c r="G287" i="9"/>
  <c r="F287" i="9"/>
  <c r="E287" i="9"/>
  <c r="B287" i="9" s="1"/>
  <c r="H286" i="9"/>
  <c r="E286" i="9" s="1"/>
  <c r="G286" i="9"/>
  <c r="F286" i="9"/>
  <c r="B286" i="9"/>
  <c r="H285" i="9"/>
  <c r="G285" i="9"/>
  <c r="F285" i="9"/>
  <c r="E285" i="9"/>
  <c r="B285" i="9" s="1"/>
  <c r="F284" i="9"/>
  <c r="H283" i="9"/>
  <c r="E283" i="9" s="1"/>
  <c r="G283" i="9"/>
  <c r="F283" i="9"/>
  <c r="H282" i="9"/>
  <c r="G282" i="9"/>
  <c r="F282" i="9"/>
  <c r="E282" i="9"/>
  <c r="B282" i="9" s="1"/>
  <c r="H281" i="9"/>
  <c r="E281" i="9" s="1"/>
  <c r="G281" i="9"/>
  <c r="F281" i="9"/>
  <c r="F280" i="9"/>
  <c r="F279" i="9"/>
  <c r="F278" i="9"/>
  <c r="F276" i="9"/>
  <c r="L275" i="9"/>
  <c r="F275" i="9" s="1"/>
  <c r="H275" i="9"/>
  <c r="F274" i="9"/>
  <c r="I273" i="9"/>
  <c r="E273" i="9" s="1"/>
  <c r="B273" i="9" s="1"/>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F217" i="9"/>
  <c r="E217" i="9"/>
  <c r="B217" i="9"/>
  <c r="M216" i="9"/>
  <c r="L216" i="9"/>
  <c r="F216" i="9" s="1"/>
  <c r="E216" i="9"/>
  <c r="M215" i="9"/>
  <c r="L215" i="9"/>
  <c r="F215" i="9"/>
  <c r="E215" i="9"/>
  <c r="B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F143" i="9"/>
  <c r="H142" i="9"/>
  <c r="E142" i="9" s="1"/>
  <c r="G142" i="9"/>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H24" i="9"/>
  <c r="E24" i="9" s="1"/>
  <c r="B24" i="9" s="1"/>
  <c r="G24" i="9"/>
  <c r="F24" i="9"/>
  <c r="H23" i="9"/>
  <c r="G23" i="9"/>
  <c r="F23" i="9"/>
  <c r="E23" i="9"/>
  <c r="B23" i="9" s="1"/>
  <c r="H22" i="9"/>
  <c r="E22" i="9" s="1"/>
  <c r="B22" i="9" s="1"/>
  <c r="G22" i="9"/>
  <c r="F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E7" i="5" s="1"/>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D593" i="4" s="1"/>
  <c r="F593"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E580" i="4" s="1"/>
  <c r="D590" i="4"/>
  <c r="F590" i="4" s="1"/>
  <c r="F589" i="4"/>
  <c r="F588" i="4"/>
  <c r="E587" i="4"/>
  <c r="D587" i="4"/>
  <c r="F587" i="4" s="1"/>
  <c r="F586" i="4"/>
  <c r="E585" i="4"/>
  <c r="D585" i="4"/>
  <c r="F585" i="4" s="1"/>
  <c r="F584" i="4"/>
  <c r="F583" i="4"/>
  <c r="F582" i="4"/>
  <c r="E581" i="4"/>
  <c r="D581" i="4"/>
  <c r="D580" i="4" s="1"/>
  <c r="F580" i="4" s="1"/>
  <c r="F579" i="4"/>
  <c r="F578" i="4"/>
  <c r="E577" i="4"/>
  <c r="D577" i="4"/>
  <c r="D567" i="4" s="1"/>
  <c r="F56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D529"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F418" i="4" s="1"/>
  <c r="E417" i="4"/>
  <c r="D417" i="4"/>
  <c r="D644" i="4" s="1"/>
  <c r="F644" i="4" s="1"/>
  <c r="E416" i="4"/>
  <c r="E643" i="4" s="1"/>
  <c r="D637"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6" i="4" s="1"/>
  <c r="F355" i="4"/>
  <c r="F354" i="4"/>
  <c r="F353" i="4"/>
  <c r="E352" i="4"/>
  <c r="D352" i="4"/>
  <c r="D351"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D299" i="4" s="1"/>
  <c r="F299" i="4" s="1"/>
  <c r="E299" i="4"/>
  <c r="E298" i="4" s="1"/>
  <c r="E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D253" i="4"/>
  <c r="D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E224" i="4"/>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E153" i="4"/>
  <c r="E152" i="4" s="1"/>
  <c r="E151" i="4" s="1"/>
  <c r="D153" i="4"/>
  <c r="F153" i="4" s="1"/>
  <c r="D152" i="4"/>
  <c r="F150" i="4"/>
  <c r="F149" i="4"/>
  <c r="F148" i="4"/>
  <c r="F147" i="4"/>
  <c r="F146" i="4"/>
  <c r="F145" i="4"/>
  <c r="F144" i="4"/>
  <c r="F143" i="4"/>
  <c r="F142" i="4"/>
  <c r="F141" i="4"/>
  <c r="E140" i="4"/>
  <c r="D140" i="4"/>
  <c r="F140" i="4" s="1"/>
  <c r="E139" i="4"/>
  <c r="F138" i="4"/>
  <c r="F137" i="4"/>
  <c r="F136" i="4"/>
  <c r="F135" i="4"/>
  <c r="E134" i="4"/>
  <c r="D134" i="4"/>
  <c r="F134"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G22" i="3"/>
  <c r="B22" i="3"/>
  <c r="G21" i="3"/>
  <c r="B21" i="3"/>
  <c r="I20" i="3"/>
  <c r="H20" i="3"/>
  <c r="G20" i="3"/>
  <c r="B20" i="3"/>
  <c r="G19" i="3"/>
  <c r="B19" i="3"/>
  <c r="G18" i="3"/>
  <c r="B18" i="3"/>
  <c r="G17" i="3"/>
  <c r="B17" i="3"/>
  <c r="G16" i="3"/>
  <c r="B16" i="3"/>
  <c r="H10" i="3" a="1"/>
  <c r="H10" i="3" s="1"/>
  <c r="L3" i="9" s="1"/>
  <c r="H1580" i="1"/>
  <c r="C1580" i="1"/>
  <c r="G1580" i="1" s="1"/>
  <c r="G1579" i="1"/>
  <c r="C1579" i="1"/>
  <c r="H1579" i="1" s="1"/>
  <c r="H1578" i="1"/>
  <c r="C1578" i="1"/>
  <c r="G1578" i="1" s="1"/>
  <c r="G1577" i="1"/>
  <c r="C1577" i="1"/>
  <c r="H1577" i="1" s="1"/>
  <c r="H1576" i="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H1518" i="1"/>
  <c r="C1518" i="1"/>
  <c r="G1518" i="1" s="1"/>
  <c r="C1516" i="1"/>
  <c r="G1516" i="1" s="1"/>
  <c r="G1515" i="1"/>
  <c r="C1515" i="1"/>
  <c r="H1515" i="1" s="1"/>
  <c r="C1514" i="1"/>
  <c r="G1514" i="1" s="1"/>
  <c r="G1513" i="1"/>
  <c r="C1513" i="1"/>
  <c r="H1513" i="1" s="1"/>
  <c r="C1512" i="1"/>
  <c r="G1512" i="1" s="1"/>
  <c r="G1511" i="1"/>
  <c r="C1511" i="1"/>
  <c r="H1511" i="1" s="1"/>
  <c r="C1510" i="1"/>
  <c r="G1510" i="1" s="1"/>
  <c r="G1509" i="1"/>
  <c r="C1509" i="1"/>
  <c r="H1509" i="1" s="1"/>
  <c r="C1508" i="1"/>
  <c r="G1508" i="1" s="1"/>
  <c r="G1507" i="1"/>
  <c r="C1507" i="1"/>
  <c r="H1507" i="1" s="1"/>
  <c r="C1506" i="1"/>
  <c r="G1506" i="1" s="1"/>
  <c r="G1505" i="1"/>
  <c r="C1505" i="1"/>
  <c r="H1505" i="1" s="1"/>
  <c r="C1504" i="1"/>
  <c r="G1504" i="1" s="1"/>
  <c r="G1503" i="1"/>
  <c r="C1503" i="1"/>
  <c r="H1503" i="1" s="1"/>
  <c r="C1502" i="1"/>
  <c r="G1502" i="1" s="1"/>
  <c r="G1501" i="1"/>
  <c r="C1501" i="1"/>
  <c r="H1501" i="1" s="1"/>
  <c r="C1500" i="1"/>
  <c r="G1500" i="1" s="1"/>
  <c r="G1499" i="1"/>
  <c r="C1499" i="1"/>
  <c r="H1499" i="1" s="1"/>
  <c r="C1498" i="1"/>
  <c r="G1498" i="1" s="1"/>
  <c r="G1497" i="1"/>
  <c r="C1497" i="1"/>
  <c r="H1497" i="1" s="1"/>
  <c r="C1496" i="1"/>
  <c r="G1496" i="1" s="1"/>
  <c r="G1495" i="1"/>
  <c r="C1495" i="1"/>
  <c r="H1495" i="1" s="1"/>
  <c r="C1494" i="1"/>
  <c r="G1494" i="1" s="1"/>
  <c r="G1493" i="1"/>
  <c r="C1493" i="1"/>
  <c r="H1493" i="1" s="1"/>
  <c r="C1492" i="1"/>
  <c r="G1492" i="1" s="1"/>
  <c r="G1491" i="1"/>
  <c r="C1491" i="1"/>
  <c r="H1491" i="1" s="1"/>
  <c r="C1490" i="1"/>
  <c r="G1490" i="1" s="1"/>
  <c r="G1489" i="1"/>
  <c r="C1489" i="1"/>
  <c r="H1489" i="1" s="1"/>
  <c r="C1488" i="1"/>
  <c r="G1488" i="1" s="1"/>
  <c r="G1487" i="1"/>
  <c r="C1487" i="1"/>
  <c r="H1487" i="1" s="1"/>
  <c r="C1486" i="1"/>
  <c r="G1486" i="1" s="1"/>
  <c r="G1485" i="1"/>
  <c r="C1485" i="1"/>
  <c r="H1485" i="1" s="1"/>
  <c r="C1484" i="1"/>
  <c r="G1484" i="1" s="1"/>
  <c r="G1483" i="1"/>
  <c r="C1483" i="1"/>
  <c r="H1483" i="1" s="1"/>
  <c r="C1482" i="1"/>
  <c r="G1482" i="1" s="1"/>
  <c r="G1481" i="1"/>
  <c r="C1481" i="1"/>
  <c r="H1481" i="1" s="1"/>
  <c r="C1480" i="1"/>
  <c r="G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H1438" i="1"/>
  <c r="D1438" i="1"/>
  <c r="C1438" i="1"/>
  <c r="G1438" i="1" s="1"/>
  <c r="D1437" i="1"/>
  <c r="H1437" i="1" s="1"/>
  <c r="C1437" i="1"/>
  <c r="H1436" i="1"/>
  <c r="D1436" i="1"/>
  <c r="C1436" i="1"/>
  <c r="G1436" i="1" s="1"/>
  <c r="D1435"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C1388" i="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H1270" i="1"/>
  <c r="D1270" i="1"/>
  <c r="C1270" i="1"/>
  <c r="G1270" i="1" s="1"/>
  <c r="D1269" i="1"/>
  <c r="H1269" i="1" s="1"/>
  <c r="C1269" i="1"/>
  <c r="H1268" i="1"/>
  <c r="D1268" i="1"/>
  <c r="C1268" i="1"/>
  <c r="G1268" i="1" s="1"/>
  <c r="D1267" i="1"/>
  <c r="H1267" i="1" s="1"/>
  <c r="C1267" i="1"/>
  <c r="H1266" i="1"/>
  <c r="D1266" i="1"/>
  <c r="C1266" i="1"/>
  <c r="G1266" i="1" s="1"/>
  <c r="D1265" i="1"/>
  <c r="H1265" i="1" s="1"/>
  <c r="C1265" i="1"/>
  <c r="H1264" i="1"/>
  <c r="D1264" i="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H1182" i="1"/>
  <c r="D1182" i="1"/>
  <c r="C1182" i="1"/>
  <c r="G1182" i="1" s="1"/>
  <c r="D1181" i="1"/>
  <c r="H1181" i="1" s="1"/>
  <c r="C1181" i="1"/>
  <c r="H1180" i="1"/>
  <c r="D1180" i="1"/>
  <c r="C1180" i="1"/>
  <c r="G1180" i="1" s="1"/>
  <c r="D1179" i="1"/>
  <c r="H1179" i="1" s="1"/>
  <c r="C1179" i="1"/>
  <c r="H1178" i="1"/>
  <c r="D1178" i="1"/>
  <c r="C1178" i="1"/>
  <c r="G1178" i="1" s="1"/>
  <c r="D1177" i="1"/>
  <c r="H1177" i="1" s="1"/>
  <c r="C1177" i="1"/>
  <c r="H1176" i="1"/>
  <c r="D1176" i="1"/>
  <c r="C1176" i="1"/>
  <c r="G1176" i="1" s="1"/>
  <c r="D1175" i="1"/>
  <c r="H1175" i="1" s="1"/>
  <c r="C1175" i="1"/>
  <c r="D1174" i="1"/>
  <c r="C1174" i="1"/>
  <c r="G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C637" i="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C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H528" i="1"/>
  <c r="D528" i="1"/>
  <c r="C528" i="1"/>
  <c r="G528" i="1" s="1"/>
  <c r="D527" i="1"/>
  <c r="H527" i="1" s="1"/>
  <c r="C527" i="1"/>
  <c r="G527" i="1" s="1"/>
  <c r="D526" i="1"/>
  <c r="H526" i="1" s="1"/>
  <c r="C526" i="1"/>
  <c r="G526" i="1" s="1"/>
  <c r="H525" i="1"/>
  <c r="D525" i="1"/>
  <c r="C525" i="1"/>
  <c r="G525" i="1" s="1"/>
  <c r="D524" i="1"/>
  <c r="H524" i="1" s="1"/>
  <c r="C524" i="1"/>
  <c r="G524" i="1" s="1"/>
  <c r="D523" i="1"/>
  <c r="H523" i="1" s="1"/>
  <c r="C523" i="1"/>
  <c r="G523" i="1" s="1"/>
  <c r="D521" i="1"/>
  <c r="H521" i="1" s="1"/>
  <c r="C521" i="1"/>
  <c r="G521" i="1" s="1"/>
  <c r="D520" i="1"/>
  <c r="H520" i="1" s="1"/>
  <c r="C520" i="1"/>
  <c r="G520" i="1" s="1"/>
  <c r="D519" i="1"/>
  <c r="H519" i="1" s="1"/>
  <c r="C519" i="1"/>
  <c r="G519" i="1" s="1"/>
  <c r="H518" i="1"/>
  <c r="D518" i="1"/>
  <c r="C518" i="1"/>
  <c r="G518" i="1" s="1"/>
  <c r="D517" i="1"/>
  <c r="H517" i="1" s="1"/>
  <c r="C517" i="1"/>
  <c r="G517" i="1" s="1"/>
  <c r="D516" i="1"/>
  <c r="H516" i="1" s="1"/>
  <c r="C516" i="1"/>
  <c r="G516" i="1" s="1"/>
  <c r="H515" i="1"/>
  <c r="D515" i="1"/>
  <c r="C515" i="1"/>
  <c r="G515" i="1" s="1"/>
  <c r="D514" i="1"/>
  <c r="H514" i="1" s="1"/>
  <c r="C514" i="1"/>
  <c r="G514" i="1" s="1"/>
  <c r="D513" i="1"/>
  <c r="H513" i="1" s="1"/>
  <c r="C513" i="1"/>
  <c r="G513" i="1" s="1"/>
  <c r="H512" i="1"/>
  <c r="D512" i="1"/>
  <c r="C512" i="1"/>
  <c r="G512" i="1" s="1"/>
  <c r="D511" i="1"/>
  <c r="H511" i="1" s="1"/>
  <c r="C511" i="1"/>
  <c r="G511" i="1" s="1"/>
  <c r="D510" i="1"/>
  <c r="H510" i="1" s="1"/>
  <c r="C510" i="1"/>
  <c r="G510" i="1" s="1"/>
  <c r="C509" i="1"/>
  <c r="D508" i="1"/>
  <c r="H508" i="1" s="1"/>
  <c r="C508" i="1"/>
  <c r="G508" i="1" s="1"/>
  <c r="H507" i="1"/>
  <c r="D507" i="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D465" i="1"/>
  <c r="H465" i="1" s="1"/>
  <c r="C465" i="1"/>
  <c r="H464" i="1"/>
  <c r="D464" i="1"/>
  <c r="C464" i="1"/>
  <c r="G464" i="1" s="1"/>
  <c r="D463" i="1"/>
  <c r="H463" i="1" s="1"/>
  <c r="C463" i="1"/>
  <c r="H462" i="1"/>
  <c r="D462" i="1"/>
  <c r="C462" i="1"/>
  <c r="G462" i="1" s="1"/>
  <c r="D461" i="1"/>
  <c r="H461" i="1" s="1"/>
  <c r="C461" i="1"/>
  <c r="H460" i="1"/>
  <c r="D460" i="1"/>
  <c r="C460" i="1"/>
  <c r="G460" i="1" s="1"/>
  <c r="D459" i="1"/>
  <c r="H459" i="1" s="1"/>
  <c r="C459" i="1"/>
  <c r="H458" i="1"/>
  <c r="D458" i="1"/>
  <c r="C458" i="1"/>
  <c r="G458" i="1" s="1"/>
  <c r="D457" i="1"/>
  <c r="H457" i="1" s="1"/>
  <c r="C457" i="1"/>
  <c r="H456" i="1"/>
  <c r="D456" i="1"/>
  <c r="C456" i="1"/>
  <c r="G456" i="1" s="1"/>
  <c r="D455" i="1"/>
  <c r="H455" i="1" s="1"/>
  <c r="C455" i="1"/>
  <c r="H454" i="1"/>
  <c r="D454" i="1"/>
  <c r="C454" i="1"/>
  <c r="G454"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D425" i="1"/>
  <c r="H425" i="1" s="1"/>
  <c r="C425" i="1"/>
  <c r="H424" i="1"/>
  <c r="D424" i="1"/>
  <c r="C424" i="1"/>
  <c r="G424" i="1" s="1"/>
  <c r="D423" i="1"/>
  <c r="H423" i="1" s="1"/>
  <c r="C423" i="1"/>
  <c r="H422" i="1"/>
  <c r="D422" i="1"/>
  <c r="C422" i="1"/>
  <c r="G422" i="1" s="1"/>
  <c r="D421" i="1"/>
  <c r="H421" i="1" s="1"/>
  <c r="C421" i="1"/>
  <c r="H420" i="1"/>
  <c r="D420" i="1"/>
  <c r="C420" i="1"/>
  <c r="G420" i="1" s="1"/>
  <c r="D419" i="1"/>
  <c r="H419" i="1" s="1"/>
  <c r="C419" i="1"/>
  <c r="H418" i="1"/>
  <c r="D418" i="1"/>
  <c r="C418" i="1"/>
  <c r="G418" i="1" s="1"/>
  <c r="D417" i="1"/>
  <c r="H417" i="1" s="1"/>
  <c r="C417" i="1"/>
  <c r="H416" i="1"/>
  <c r="D416" i="1"/>
  <c r="C416" i="1"/>
  <c r="G416" i="1" s="1"/>
  <c r="C415" i="1"/>
  <c r="H413" i="1"/>
  <c r="D413" i="1"/>
  <c r="C413" i="1"/>
  <c r="G413" i="1" s="1"/>
  <c r="C412" i="1"/>
  <c r="C411" i="1"/>
  <c r="D406" i="1"/>
  <c r="H406" i="1" s="1"/>
  <c r="C406" i="1"/>
  <c r="H405" i="1"/>
  <c r="D405" i="1"/>
  <c r="C405" i="1"/>
  <c r="G405" i="1" s="1"/>
  <c r="D404" i="1"/>
  <c r="H404" i="1" s="1"/>
  <c r="C404" i="1"/>
  <c r="D402" i="1"/>
  <c r="H401" i="1"/>
  <c r="D401" i="1"/>
  <c r="C401" i="1"/>
  <c r="G401" i="1" s="1"/>
  <c r="D400" i="1"/>
  <c r="H400" i="1" s="1"/>
  <c r="C400" i="1"/>
  <c r="H399" i="1"/>
  <c r="D399" i="1"/>
  <c r="C399" i="1"/>
  <c r="G399" i="1" s="1"/>
  <c r="D398" i="1"/>
  <c r="H398" i="1" s="1"/>
  <c r="C398" i="1"/>
  <c r="H397" i="1"/>
  <c r="D397" i="1"/>
  <c r="C397" i="1"/>
  <c r="G397" i="1" s="1"/>
  <c r="D396" i="1"/>
  <c r="H396" i="1" s="1"/>
  <c r="C396" i="1"/>
  <c r="H395" i="1"/>
  <c r="D395" i="1"/>
  <c r="C395" i="1"/>
  <c r="G395" i="1" s="1"/>
  <c r="D394" i="1"/>
  <c r="H394" i="1" s="1"/>
  <c r="C394" i="1"/>
  <c r="H393" i="1"/>
  <c r="D393" i="1"/>
  <c r="C393" i="1"/>
  <c r="G393" i="1" s="1"/>
  <c r="D392" i="1"/>
  <c r="H392" i="1" s="1"/>
  <c r="C392" i="1"/>
  <c r="H391" i="1"/>
  <c r="D391" i="1"/>
  <c r="C391" i="1"/>
  <c r="G391" i="1" s="1"/>
  <c r="D390" i="1"/>
  <c r="H390" i="1" s="1"/>
  <c r="C390" i="1"/>
  <c r="H389" i="1"/>
  <c r="D389" i="1"/>
  <c r="C389" i="1"/>
  <c r="G389" i="1" s="1"/>
  <c r="D388" i="1"/>
  <c r="H388" i="1" s="1"/>
  <c r="C388" i="1"/>
  <c r="H387" i="1"/>
  <c r="D387" i="1"/>
  <c r="C387" i="1"/>
  <c r="G387" i="1" s="1"/>
  <c r="D386" i="1"/>
  <c r="H386" i="1" s="1"/>
  <c r="C386" i="1"/>
  <c r="H385" i="1"/>
  <c r="D385" i="1"/>
  <c r="C385" i="1"/>
  <c r="G385" i="1" s="1"/>
  <c r="D384" i="1"/>
  <c r="H384" i="1" s="1"/>
  <c r="C384" i="1"/>
  <c r="H383" i="1"/>
  <c r="D383" i="1"/>
  <c r="C383" i="1"/>
  <c r="G383" i="1" s="1"/>
  <c r="D382" i="1"/>
  <c r="H382" i="1" s="1"/>
  <c r="C382" i="1"/>
  <c r="H381" i="1"/>
  <c r="D381" i="1"/>
  <c r="C381" i="1"/>
  <c r="G381" i="1" s="1"/>
  <c r="D380" i="1"/>
  <c r="H380" i="1" s="1"/>
  <c r="C380" i="1"/>
  <c r="H379" i="1"/>
  <c r="D379" i="1"/>
  <c r="C379" i="1"/>
  <c r="G379" i="1" s="1"/>
  <c r="D378" i="1"/>
  <c r="H378" i="1" s="1"/>
  <c r="C378" i="1"/>
  <c r="H377" i="1"/>
  <c r="D377" i="1"/>
  <c r="C377" i="1"/>
  <c r="G377" i="1" s="1"/>
  <c r="D376" i="1"/>
  <c r="H376" i="1" s="1"/>
  <c r="C376" i="1"/>
  <c r="H375" i="1"/>
  <c r="D375" i="1"/>
  <c r="C375" i="1"/>
  <c r="G375" i="1" s="1"/>
  <c r="D374" i="1"/>
  <c r="H374" i="1" s="1"/>
  <c r="C374" i="1"/>
  <c r="H373" i="1"/>
  <c r="D373" i="1"/>
  <c r="C373" i="1"/>
  <c r="G373" i="1" s="1"/>
  <c r="D372" i="1"/>
  <c r="H372" i="1" s="1"/>
  <c r="C372" i="1"/>
  <c r="H371" i="1"/>
  <c r="D371" i="1"/>
  <c r="C371" i="1"/>
  <c r="G371" i="1" s="1"/>
  <c r="D370" i="1"/>
  <c r="H370" i="1" s="1"/>
  <c r="C370" i="1"/>
  <c r="H369" i="1"/>
  <c r="D369" i="1"/>
  <c r="C369" i="1"/>
  <c r="G369" i="1" s="1"/>
  <c r="D368" i="1"/>
  <c r="H368" i="1" s="1"/>
  <c r="C368" i="1"/>
  <c r="H367" i="1"/>
  <c r="D367" i="1"/>
  <c r="C367" i="1"/>
  <c r="G367" i="1" s="1"/>
  <c r="D366" i="1"/>
  <c r="H366" i="1" s="1"/>
  <c r="C366" i="1"/>
  <c r="H365" i="1"/>
  <c r="D365" i="1"/>
  <c r="C365" i="1"/>
  <c r="G365" i="1" s="1"/>
  <c r="D364" i="1"/>
  <c r="H364" i="1" s="1"/>
  <c r="C364" i="1"/>
  <c r="H363" i="1"/>
  <c r="D363" i="1"/>
  <c r="C363" i="1"/>
  <c r="G363" i="1" s="1"/>
  <c r="D362" i="1"/>
  <c r="H362" i="1" s="1"/>
  <c r="C362" i="1"/>
  <c r="H361" i="1"/>
  <c r="D361" i="1"/>
  <c r="C361" i="1"/>
  <c r="G361" i="1" s="1"/>
  <c r="D360" i="1"/>
  <c r="H360" i="1" s="1"/>
  <c r="C360" i="1"/>
  <c r="H359" i="1"/>
  <c r="D359" i="1"/>
  <c r="C359" i="1"/>
  <c r="G359" i="1" s="1"/>
  <c r="D358" i="1"/>
  <c r="D357" i="1"/>
  <c r="H357" i="1" s="1"/>
  <c r="C357" i="1"/>
  <c r="H356" i="1"/>
  <c r="D356" i="1"/>
  <c r="C356" i="1"/>
  <c r="G356" i="1" s="1"/>
  <c r="D355" i="1"/>
  <c r="H355" i="1" s="1"/>
  <c r="C355" i="1"/>
  <c r="H354" i="1"/>
  <c r="D354" i="1"/>
  <c r="C354" i="1"/>
  <c r="G354" i="1" s="1"/>
  <c r="D353" i="1"/>
  <c r="H353" i="1" s="1"/>
  <c r="C353" i="1"/>
  <c r="H352" i="1"/>
  <c r="D352" i="1"/>
  <c r="C352" i="1"/>
  <c r="G352" i="1" s="1"/>
  <c r="D351" i="1"/>
  <c r="H351" i="1" s="1"/>
  <c r="C351" i="1"/>
  <c r="H350" i="1"/>
  <c r="D350" i="1"/>
  <c r="C350" i="1"/>
  <c r="G350" i="1" s="1"/>
  <c r="D349" i="1"/>
  <c r="H349" i="1" s="1"/>
  <c r="C349" i="1"/>
  <c r="H348" i="1"/>
  <c r="D348" i="1"/>
  <c r="C348" i="1"/>
  <c r="G348" i="1" s="1"/>
  <c r="D347" i="1"/>
  <c r="H347" i="1" s="1"/>
  <c r="C347" i="1"/>
  <c r="H346" i="1"/>
  <c r="D346" i="1"/>
  <c r="C346" i="1"/>
  <c r="G346" i="1" s="1"/>
  <c r="D345" i="1"/>
  <c r="D344" i="1"/>
  <c r="H344" i="1" s="1"/>
  <c r="C344" i="1"/>
  <c r="H343" i="1"/>
  <c r="D343" i="1"/>
  <c r="C343" i="1"/>
  <c r="G343" i="1" s="1"/>
  <c r="D342" i="1"/>
  <c r="H342" i="1" s="1"/>
  <c r="C342" i="1"/>
  <c r="H341" i="1"/>
  <c r="D341" i="1"/>
  <c r="C341" i="1"/>
  <c r="G341" i="1" s="1"/>
  <c r="D340" i="1"/>
  <c r="H340" i="1" s="1"/>
  <c r="C340" i="1"/>
  <c r="H339" i="1"/>
  <c r="D339" i="1"/>
  <c r="C339" i="1"/>
  <c r="G339" i="1" s="1"/>
  <c r="D338" i="1"/>
  <c r="H338" i="1" s="1"/>
  <c r="C338" i="1"/>
  <c r="H337" i="1"/>
  <c r="D337" i="1"/>
  <c r="C337" i="1"/>
  <c r="G337" i="1" s="1"/>
  <c r="D336" i="1"/>
  <c r="H336" i="1" s="1"/>
  <c r="C336" i="1"/>
  <c r="H335" i="1"/>
  <c r="D335" i="1"/>
  <c r="C335" i="1"/>
  <c r="G335" i="1" s="1"/>
  <c r="D334" i="1"/>
  <c r="H334" i="1" s="1"/>
  <c r="C334" i="1"/>
  <c r="H333" i="1"/>
  <c r="D333" i="1"/>
  <c r="C333" i="1"/>
  <c r="G333" i="1" s="1"/>
  <c r="D332" i="1"/>
  <c r="H332" i="1" s="1"/>
  <c r="C332" i="1"/>
  <c r="H331" i="1"/>
  <c r="D331" i="1"/>
  <c r="C331" i="1"/>
  <c r="G331" i="1" s="1"/>
  <c r="D330" i="1"/>
  <c r="H330" i="1" s="1"/>
  <c r="C330" i="1"/>
  <c r="H329" i="1"/>
  <c r="D329" i="1"/>
  <c r="C329" i="1"/>
  <c r="G329" i="1" s="1"/>
  <c r="D328" i="1"/>
  <c r="H328" i="1" s="1"/>
  <c r="C328" i="1"/>
  <c r="H327" i="1"/>
  <c r="D327" i="1"/>
  <c r="C327" i="1"/>
  <c r="G327" i="1" s="1"/>
  <c r="D326" i="1"/>
  <c r="H326" i="1" s="1"/>
  <c r="C326" i="1"/>
  <c r="H325" i="1"/>
  <c r="D325" i="1"/>
  <c r="C325" i="1"/>
  <c r="G325" i="1" s="1"/>
  <c r="D324" i="1"/>
  <c r="H324" i="1" s="1"/>
  <c r="C324" i="1"/>
  <c r="H323" i="1"/>
  <c r="D323" i="1"/>
  <c r="C323" i="1"/>
  <c r="G323" i="1" s="1"/>
  <c r="D322" i="1"/>
  <c r="H322" i="1" s="1"/>
  <c r="C322" i="1"/>
  <c r="H321" i="1"/>
  <c r="D321" i="1"/>
  <c r="C321" i="1"/>
  <c r="G321" i="1" s="1"/>
  <c r="D320" i="1"/>
  <c r="H320" i="1" s="1"/>
  <c r="C320" i="1"/>
  <c r="H319" i="1"/>
  <c r="D319" i="1"/>
  <c r="C319" i="1"/>
  <c r="G319" i="1" s="1"/>
  <c r="D318" i="1"/>
  <c r="H318" i="1" s="1"/>
  <c r="C318" i="1"/>
  <c r="H317" i="1"/>
  <c r="D317" i="1"/>
  <c r="C317" i="1"/>
  <c r="G317" i="1" s="1"/>
  <c r="D316" i="1"/>
  <c r="H316" i="1" s="1"/>
  <c r="C316" i="1"/>
  <c r="H315" i="1"/>
  <c r="D315" i="1"/>
  <c r="C315" i="1"/>
  <c r="G315" i="1" s="1"/>
  <c r="D314" i="1"/>
  <c r="H314" i="1" s="1"/>
  <c r="C314" i="1"/>
  <c r="H313" i="1"/>
  <c r="D313" i="1"/>
  <c r="C313" i="1"/>
  <c r="G313" i="1" s="1"/>
  <c r="D312" i="1"/>
  <c r="H312" i="1" s="1"/>
  <c r="C312" i="1"/>
  <c r="H311" i="1"/>
  <c r="D311" i="1"/>
  <c r="C311" i="1"/>
  <c r="G311" i="1" s="1"/>
  <c r="D310" i="1"/>
  <c r="H310" i="1" s="1"/>
  <c r="C310" i="1"/>
  <c r="H309" i="1"/>
  <c r="D309" i="1"/>
  <c r="C309" i="1"/>
  <c r="G309" i="1" s="1"/>
  <c r="D308" i="1"/>
  <c r="H308" i="1" s="1"/>
  <c r="C308" i="1"/>
  <c r="H307" i="1"/>
  <c r="D307" i="1"/>
  <c r="C307" i="1"/>
  <c r="G307" i="1" s="1"/>
  <c r="D306" i="1"/>
  <c r="D305" i="1"/>
  <c r="H305" i="1" s="1"/>
  <c r="C305" i="1"/>
  <c r="H304" i="1"/>
  <c r="D304" i="1"/>
  <c r="C304" i="1"/>
  <c r="G304" i="1" s="1"/>
  <c r="D303" i="1"/>
  <c r="H303" i="1" s="1"/>
  <c r="C303" i="1"/>
  <c r="H302" i="1"/>
  <c r="D302" i="1"/>
  <c r="C302" i="1"/>
  <c r="G302" i="1" s="1"/>
  <c r="D301" i="1"/>
  <c r="H301" i="1" s="1"/>
  <c r="C301" i="1"/>
  <c r="H300" i="1"/>
  <c r="D300" i="1"/>
  <c r="C300" i="1"/>
  <c r="G300" i="1" s="1"/>
  <c r="D299" i="1"/>
  <c r="H299" i="1" s="1"/>
  <c r="C299" i="1"/>
  <c r="H298" i="1"/>
  <c r="D298" i="1"/>
  <c r="C298" i="1"/>
  <c r="G298" i="1" s="1"/>
  <c r="D297" i="1"/>
  <c r="H297" i="1" s="1"/>
  <c r="C297" i="1"/>
  <c r="H296" i="1"/>
  <c r="D296" i="1"/>
  <c r="C296" i="1"/>
  <c r="G296" i="1" s="1"/>
  <c r="D295" i="1"/>
  <c r="H295" i="1" s="1"/>
  <c r="C295" i="1"/>
  <c r="H294" i="1"/>
  <c r="D294" i="1"/>
  <c r="C294" i="1"/>
  <c r="G294" i="1" s="1"/>
  <c r="D293" i="1"/>
  <c r="D292" i="1"/>
  <c r="H292" i="1" s="1"/>
  <c r="C292" i="1"/>
  <c r="H291" i="1"/>
  <c r="D291" i="1"/>
  <c r="C291" i="1"/>
  <c r="G291" i="1" s="1"/>
  <c r="D290" i="1"/>
  <c r="H290" i="1" s="1"/>
  <c r="C290" i="1"/>
  <c r="D289" i="1"/>
  <c r="H289" i="1" s="1"/>
  <c r="C289" i="1"/>
  <c r="D288" i="1"/>
  <c r="H288" i="1" s="1"/>
  <c r="C288" i="1"/>
  <c r="H284" i="1"/>
  <c r="D284" i="1"/>
  <c r="C284" i="1"/>
  <c r="G284" i="1" s="1"/>
  <c r="D283" i="1"/>
  <c r="H283" i="1" s="1"/>
  <c r="C283" i="1"/>
  <c r="H282" i="1"/>
  <c r="D282" i="1"/>
  <c r="C282" i="1"/>
  <c r="G282" i="1" s="1"/>
  <c r="D281" i="1"/>
  <c r="H281" i="1" s="1"/>
  <c r="C281" i="1"/>
  <c r="H280" i="1"/>
  <c r="D280" i="1"/>
  <c r="C280" i="1"/>
  <c r="G280" i="1" s="1"/>
  <c r="D279" i="1"/>
  <c r="H279" i="1" s="1"/>
  <c r="C279" i="1"/>
  <c r="H278" i="1"/>
  <c r="D278" i="1"/>
  <c r="C278" i="1"/>
  <c r="G278" i="1" s="1"/>
  <c r="D277" i="1"/>
  <c r="H277" i="1" s="1"/>
  <c r="C277" i="1"/>
  <c r="H276" i="1"/>
  <c r="D276" i="1"/>
  <c r="C276" i="1"/>
  <c r="G276" i="1" s="1"/>
  <c r="D275" i="1"/>
  <c r="H275" i="1" s="1"/>
  <c r="C275" i="1"/>
  <c r="H274" i="1"/>
  <c r="D274" i="1"/>
  <c r="C274" i="1"/>
  <c r="G274" i="1" s="1"/>
  <c r="D273" i="1"/>
  <c r="H273" i="1" s="1"/>
  <c r="C273" i="1"/>
  <c r="H272" i="1"/>
  <c r="D272" i="1"/>
  <c r="C272" i="1"/>
  <c r="G272" i="1" s="1"/>
  <c r="D271" i="1"/>
  <c r="H271" i="1" s="1"/>
  <c r="C271" i="1"/>
  <c r="H270" i="1"/>
  <c r="D270" i="1"/>
  <c r="C270" i="1"/>
  <c r="G270" i="1" s="1"/>
  <c r="D269" i="1"/>
  <c r="H269" i="1" s="1"/>
  <c r="C269" i="1"/>
  <c r="H268" i="1"/>
  <c r="D268" i="1"/>
  <c r="C268" i="1"/>
  <c r="G268" i="1" s="1"/>
  <c r="D267" i="1"/>
  <c r="H267" i="1" s="1"/>
  <c r="C267" i="1"/>
  <c r="H266" i="1"/>
  <c r="D266" i="1"/>
  <c r="C266" i="1"/>
  <c r="G266" i="1" s="1"/>
  <c r="D265" i="1"/>
  <c r="H265" i="1" s="1"/>
  <c r="C265" i="1"/>
  <c r="H264" i="1"/>
  <c r="D264" i="1"/>
  <c r="C264" i="1"/>
  <c r="G264" i="1" s="1"/>
  <c r="D263" i="1"/>
  <c r="H263" i="1" s="1"/>
  <c r="C263" i="1"/>
  <c r="H262" i="1"/>
  <c r="D262" i="1"/>
  <c r="C262" i="1"/>
  <c r="G262" i="1" s="1"/>
  <c r="D261" i="1"/>
  <c r="H261" i="1" s="1"/>
  <c r="C261" i="1"/>
  <c r="H260" i="1"/>
  <c r="D260" i="1"/>
  <c r="C260" i="1"/>
  <c r="G260" i="1" s="1"/>
  <c r="D259" i="1"/>
  <c r="D258" i="1"/>
  <c r="H258" i="1" s="1"/>
  <c r="C258" i="1"/>
  <c r="H257" i="1"/>
  <c r="D257" i="1"/>
  <c r="C257" i="1"/>
  <c r="G257" i="1" s="1"/>
  <c r="D256" i="1"/>
  <c r="H256" i="1" s="1"/>
  <c r="C256" i="1"/>
  <c r="H255" i="1"/>
  <c r="D255" i="1"/>
  <c r="C255" i="1"/>
  <c r="G255" i="1" s="1"/>
  <c r="D254" i="1"/>
  <c r="H254" i="1" s="1"/>
  <c r="C254" i="1"/>
  <c r="H253" i="1"/>
  <c r="D253" i="1"/>
  <c r="C253" i="1"/>
  <c r="G253" i="1" s="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D226" i="1"/>
  <c r="H226" i="1" s="1"/>
  <c r="C226" i="1"/>
  <c r="H225" i="1"/>
  <c r="D225" i="1"/>
  <c r="C225" i="1"/>
  <c r="G225" i="1" s="1"/>
  <c r="D224" i="1"/>
  <c r="H224" i="1" s="1"/>
  <c r="C224" i="1"/>
  <c r="H223" i="1"/>
  <c r="D223" i="1"/>
  <c r="C223" i="1"/>
  <c r="G223" i="1" s="1"/>
  <c r="D222" i="1"/>
  <c r="H222" i="1" s="1"/>
  <c r="C222" i="1"/>
  <c r="H221" i="1"/>
  <c r="D221" i="1"/>
  <c r="C221" i="1"/>
  <c r="G221" i="1" s="1"/>
  <c r="D220" i="1"/>
  <c r="D219" i="1"/>
  <c r="H219" i="1" s="1"/>
  <c r="C219" i="1"/>
  <c r="H218" i="1"/>
  <c r="D218" i="1"/>
  <c r="C218" i="1"/>
  <c r="G218" i="1" s="1"/>
  <c r="D217" i="1"/>
  <c r="H217" i="1" s="1"/>
  <c r="C217" i="1"/>
  <c r="H216" i="1"/>
  <c r="D216" i="1"/>
  <c r="C216" i="1"/>
  <c r="G216" i="1" s="1"/>
  <c r="D215" i="1"/>
  <c r="H215" i="1" s="1"/>
  <c r="C215" i="1"/>
  <c r="H214" i="1"/>
  <c r="D214" i="1"/>
  <c r="C214" i="1"/>
  <c r="G214" i="1" s="1"/>
  <c r="D213" i="1"/>
  <c r="H213" i="1" s="1"/>
  <c r="C213" i="1"/>
  <c r="H212" i="1"/>
  <c r="D212" i="1"/>
  <c r="C212" i="1"/>
  <c r="G212" i="1" s="1"/>
  <c r="D211" i="1"/>
  <c r="D210" i="1"/>
  <c r="H210" i="1" s="1"/>
  <c r="C210" i="1"/>
  <c r="H209" i="1"/>
  <c r="D209" i="1"/>
  <c r="C209" i="1"/>
  <c r="G209" i="1" s="1"/>
  <c r="D208" i="1"/>
  <c r="H208" i="1" s="1"/>
  <c r="C208" i="1"/>
  <c r="H207" i="1"/>
  <c r="D207" i="1"/>
  <c r="C207" i="1"/>
  <c r="G207" i="1" s="1"/>
  <c r="D206" i="1"/>
  <c r="H206" i="1" s="1"/>
  <c r="C206" i="1"/>
  <c r="H205" i="1"/>
  <c r="D205" i="1"/>
  <c r="C205" i="1"/>
  <c r="G205" i="1" s="1"/>
  <c r="D204" i="1"/>
  <c r="H204" i="1" s="1"/>
  <c r="C204" i="1"/>
  <c r="H203" i="1"/>
  <c r="D203" i="1"/>
  <c r="C203" i="1"/>
  <c r="G203" i="1" s="1"/>
  <c r="D202" i="1"/>
  <c r="H202" i="1" s="1"/>
  <c r="C202" i="1"/>
  <c r="H201" i="1"/>
  <c r="D201" i="1"/>
  <c r="C201" i="1"/>
  <c r="G201" i="1" s="1"/>
  <c r="D200" i="1"/>
  <c r="H200" i="1" s="1"/>
  <c r="C200" i="1"/>
  <c r="H199" i="1"/>
  <c r="D199" i="1"/>
  <c r="C199" i="1"/>
  <c r="G199" i="1" s="1"/>
  <c r="D198" i="1"/>
  <c r="H198" i="1" s="1"/>
  <c r="C198" i="1"/>
  <c r="H197" i="1"/>
  <c r="D197" i="1"/>
  <c r="C197" i="1"/>
  <c r="G197" i="1" s="1"/>
  <c r="D196" i="1"/>
  <c r="H196" i="1" s="1"/>
  <c r="C196" i="1"/>
  <c r="H195" i="1"/>
  <c r="D195" i="1"/>
  <c r="C195" i="1"/>
  <c r="G195" i="1" s="1"/>
  <c r="D194" i="1"/>
  <c r="H194" i="1" s="1"/>
  <c r="C194" i="1"/>
  <c r="H193" i="1"/>
  <c r="D193" i="1"/>
  <c r="C193" i="1"/>
  <c r="G193" i="1" s="1"/>
  <c r="D192" i="1"/>
  <c r="H192" i="1" s="1"/>
  <c r="C192" i="1"/>
  <c r="H191" i="1"/>
  <c r="D191" i="1"/>
  <c r="C191" i="1"/>
  <c r="G191" i="1" s="1"/>
  <c r="D190" i="1"/>
  <c r="H190" i="1" s="1"/>
  <c r="C190" i="1"/>
  <c r="H189" i="1"/>
  <c r="D189" i="1"/>
  <c r="C189" i="1"/>
  <c r="G189" i="1" s="1"/>
  <c r="D188" i="1"/>
  <c r="H188" i="1" s="1"/>
  <c r="C188" i="1"/>
  <c r="H187" i="1"/>
  <c r="D187" i="1"/>
  <c r="C187" i="1"/>
  <c r="G187" i="1" s="1"/>
  <c r="D186" i="1"/>
  <c r="H186" i="1" s="1"/>
  <c r="C186" i="1"/>
  <c r="H185" i="1"/>
  <c r="D185" i="1"/>
  <c r="C185" i="1"/>
  <c r="G185" i="1" s="1"/>
  <c r="D184" i="1"/>
  <c r="H184" i="1" s="1"/>
  <c r="C184" i="1"/>
  <c r="H183" i="1"/>
  <c r="D183" i="1"/>
  <c r="C183" i="1"/>
  <c r="G183" i="1" s="1"/>
  <c r="D182" i="1"/>
  <c r="H182" i="1" s="1"/>
  <c r="C182" i="1"/>
  <c r="H181" i="1"/>
  <c r="D181" i="1"/>
  <c r="C181" i="1"/>
  <c r="G181" i="1" s="1"/>
  <c r="D180" i="1"/>
  <c r="H180" i="1" s="1"/>
  <c r="C180" i="1"/>
  <c r="H179" i="1"/>
  <c r="D179" i="1"/>
  <c r="C179" i="1"/>
  <c r="G179" i="1" s="1"/>
  <c r="D178" i="1"/>
  <c r="H178" i="1" s="1"/>
  <c r="C178" i="1"/>
  <c r="H177" i="1"/>
  <c r="D177" i="1"/>
  <c r="C177" i="1"/>
  <c r="G177" i="1" s="1"/>
  <c r="D176" i="1"/>
  <c r="H176" i="1" s="1"/>
  <c r="C176" i="1"/>
  <c r="H175" i="1"/>
  <c r="D175" i="1"/>
  <c r="C175" i="1"/>
  <c r="G175" i="1" s="1"/>
  <c r="D174" i="1"/>
  <c r="H174" i="1" s="1"/>
  <c r="C174" i="1"/>
  <c r="H173" i="1"/>
  <c r="D173" i="1"/>
  <c r="C173" i="1"/>
  <c r="G173" i="1" s="1"/>
  <c r="D172" i="1"/>
  <c r="H172" i="1" s="1"/>
  <c r="C172" i="1"/>
  <c r="H171" i="1"/>
  <c r="D171" i="1"/>
  <c r="C171" i="1"/>
  <c r="G171" i="1" s="1"/>
  <c r="D170" i="1"/>
  <c r="H170" i="1" s="1"/>
  <c r="C170" i="1"/>
  <c r="H169" i="1"/>
  <c r="D169" i="1"/>
  <c r="C169" i="1"/>
  <c r="G169" i="1" s="1"/>
  <c r="D168" i="1"/>
  <c r="H168" i="1" s="1"/>
  <c r="C168" i="1"/>
  <c r="H167" i="1"/>
  <c r="D167" i="1"/>
  <c r="C167" i="1"/>
  <c r="G167" i="1" s="1"/>
  <c r="D166" i="1"/>
  <c r="H166" i="1" s="1"/>
  <c r="C166" i="1"/>
  <c r="H165" i="1"/>
  <c r="D165" i="1"/>
  <c r="C165" i="1"/>
  <c r="G165" i="1" s="1"/>
  <c r="D164" i="1"/>
  <c r="H164" i="1" s="1"/>
  <c r="C164" i="1"/>
  <c r="H163" i="1"/>
  <c r="D163" i="1"/>
  <c r="C163" i="1"/>
  <c r="G163" i="1" s="1"/>
  <c r="D162" i="1"/>
  <c r="H162" i="1" s="1"/>
  <c r="C162" i="1"/>
  <c r="H161" i="1"/>
  <c r="D161" i="1"/>
  <c r="C161" i="1"/>
  <c r="G161" i="1" s="1"/>
  <c r="D160" i="1"/>
  <c r="H160" i="1" s="1"/>
  <c r="C160" i="1"/>
  <c r="D159" i="1"/>
  <c r="H158" i="1"/>
  <c r="D158" i="1"/>
  <c r="C158" i="1"/>
  <c r="G158" i="1" s="1"/>
  <c r="D157" i="1"/>
  <c r="H157" i="1" s="1"/>
  <c r="C157" i="1"/>
  <c r="H156" i="1"/>
  <c r="D156" i="1"/>
  <c r="C156" i="1"/>
  <c r="G156" i="1" s="1"/>
  <c r="D155" i="1"/>
  <c r="H155" i="1" s="1"/>
  <c r="C155" i="1"/>
  <c r="H154" i="1"/>
  <c r="D154" i="1"/>
  <c r="C154" i="1"/>
  <c r="G154" i="1" s="1"/>
  <c r="D153" i="1"/>
  <c r="H153" i="1" s="1"/>
  <c r="C153" i="1"/>
  <c r="H152" i="1"/>
  <c r="D152" i="1"/>
  <c r="C152" i="1"/>
  <c r="G152" i="1" s="1"/>
  <c r="D151" i="1"/>
  <c r="H151" i="1" s="1"/>
  <c r="C151" i="1"/>
  <c r="H150" i="1"/>
  <c r="D150" i="1"/>
  <c r="C150" i="1"/>
  <c r="G150" i="1" s="1"/>
  <c r="D149" i="1"/>
  <c r="H149" i="1" s="1"/>
  <c r="C149" i="1"/>
  <c r="H148" i="1"/>
  <c r="D148" i="1"/>
  <c r="C148" i="1"/>
  <c r="G148" i="1" s="1"/>
  <c r="D147" i="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D135" i="1"/>
  <c r="H134" i="1"/>
  <c r="D134" i="1"/>
  <c r="C134" i="1"/>
  <c r="G134" i="1" s="1"/>
  <c r="D133" i="1"/>
  <c r="H133" i="1" s="1"/>
  <c r="C133" i="1"/>
  <c r="H132" i="1"/>
  <c r="D132" i="1"/>
  <c r="C132" i="1"/>
  <c r="G132" i="1" s="1"/>
  <c r="D131" i="1"/>
  <c r="H131" i="1" s="1"/>
  <c r="C131" i="1"/>
  <c r="H130" i="1"/>
  <c r="D130" i="1"/>
  <c r="C130" i="1"/>
  <c r="G130" i="1" s="1"/>
  <c r="D129" i="1"/>
  <c r="D128" i="1"/>
  <c r="H128" i="1" s="1"/>
  <c r="C128" i="1"/>
  <c r="H127" i="1"/>
  <c r="D127" i="1"/>
  <c r="C127" i="1"/>
  <c r="G127" i="1" s="1"/>
  <c r="D126" i="1"/>
  <c r="H126" i="1" s="1"/>
  <c r="C126" i="1"/>
  <c r="H125" i="1"/>
  <c r="D125" i="1"/>
  <c r="C125" i="1"/>
  <c r="G125" i="1" s="1"/>
  <c r="D124" i="1"/>
  <c r="H124" i="1" s="1"/>
  <c r="C124" i="1"/>
  <c r="H123" i="1"/>
  <c r="D123" i="1"/>
  <c r="C123" i="1"/>
  <c r="G123" i="1" s="1"/>
  <c r="D122" i="1"/>
  <c r="H122" i="1" s="1"/>
  <c r="C122" i="1"/>
  <c r="H121" i="1"/>
  <c r="D121" i="1"/>
  <c r="C121" i="1"/>
  <c r="G121" i="1" s="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H113" i="1"/>
  <c r="D113" i="1"/>
  <c r="C113" i="1"/>
  <c r="G113" i="1" s="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2" i="1"/>
  <c r="H102" i="1" s="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D78" i="1"/>
  <c r="H78" i="1" s="1"/>
  <c r="C78" i="1"/>
  <c r="H77" i="1"/>
  <c r="D77" i="1"/>
  <c r="C77" i="1"/>
  <c r="G77" i="1" s="1"/>
  <c r="D76" i="1"/>
  <c r="H76" i="1" s="1"/>
  <c r="C76" i="1"/>
  <c r="H75" i="1"/>
  <c r="D75" i="1"/>
  <c r="C75" i="1"/>
  <c r="G75" i="1" s="1"/>
  <c r="D74" i="1"/>
  <c r="H74" i="1" s="1"/>
  <c r="C74" i="1"/>
  <c r="H73" i="1"/>
  <c r="D73" i="1"/>
  <c r="C73" i="1"/>
  <c r="G73" i="1" s="1"/>
  <c r="D72" i="1"/>
  <c r="H72" i="1" s="1"/>
  <c r="C72" i="1"/>
  <c r="H71" i="1"/>
  <c r="D71" i="1"/>
  <c r="C71" i="1"/>
  <c r="G71" i="1" s="1"/>
  <c r="D70" i="1"/>
  <c r="H70" i="1" s="1"/>
  <c r="C70" i="1"/>
  <c r="H69" i="1"/>
  <c r="D69" i="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D46" i="1"/>
  <c r="H46" i="1" s="1"/>
  <c r="C46" i="1"/>
  <c r="H45" i="1"/>
  <c r="D45" i="1"/>
  <c r="C45" i="1"/>
  <c r="G45" i="1" s="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D3" i="1"/>
  <c r="E644" i="4" l="1"/>
  <c r="D638" i="1" s="1"/>
  <c r="G289" i="1"/>
  <c r="D411" i="1"/>
  <c r="H411" i="1" s="1"/>
  <c r="F643" i="4"/>
  <c r="G411" i="1"/>
  <c r="D412" i="1"/>
  <c r="H412" i="1" s="1"/>
  <c r="H637" i="1"/>
  <c r="H638" i="1"/>
  <c r="F416" i="4"/>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1" i="1"/>
  <c r="G133" i="1"/>
  <c r="G136" i="1"/>
  <c r="G138" i="1"/>
  <c r="G140" i="1"/>
  <c r="G142" i="1"/>
  <c r="G144" i="1"/>
  <c r="G146" i="1"/>
  <c r="G149" i="1"/>
  <c r="G151" i="1"/>
  <c r="G153" i="1"/>
  <c r="G155" i="1"/>
  <c r="G157"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3" i="1"/>
  <c r="G215" i="1"/>
  <c r="G217" i="1"/>
  <c r="G219" i="1"/>
  <c r="G222" i="1"/>
  <c r="G224" i="1"/>
  <c r="G226" i="1"/>
  <c r="G228" i="1"/>
  <c r="G230" i="1"/>
  <c r="G232" i="1"/>
  <c r="G234" i="1"/>
  <c r="G236" i="1"/>
  <c r="G238" i="1"/>
  <c r="G240" i="1"/>
  <c r="G242" i="1"/>
  <c r="G244" i="1"/>
  <c r="G246" i="1"/>
  <c r="G248" i="1"/>
  <c r="G250" i="1"/>
  <c r="G252" i="1"/>
  <c r="G254" i="1"/>
  <c r="G256" i="1"/>
  <c r="G258" i="1"/>
  <c r="G261" i="1"/>
  <c r="G263" i="1"/>
  <c r="G265" i="1"/>
  <c r="G267" i="1"/>
  <c r="G269" i="1"/>
  <c r="G271" i="1"/>
  <c r="G273" i="1"/>
  <c r="G275" i="1"/>
  <c r="G277" i="1"/>
  <c r="G279" i="1"/>
  <c r="G281" i="1"/>
  <c r="G283" i="1"/>
  <c r="G288" i="1"/>
  <c r="G290" i="1"/>
  <c r="G292" i="1"/>
  <c r="G295" i="1"/>
  <c r="G297" i="1"/>
  <c r="G299" i="1"/>
  <c r="G301" i="1"/>
  <c r="G303" i="1"/>
  <c r="G305" i="1"/>
  <c r="G308" i="1"/>
  <c r="G310" i="1"/>
  <c r="G312" i="1"/>
  <c r="G314" i="1"/>
  <c r="G316" i="1"/>
  <c r="G318" i="1"/>
  <c r="G320" i="1"/>
  <c r="G322" i="1"/>
  <c r="G324" i="1"/>
  <c r="G326" i="1"/>
  <c r="G328" i="1"/>
  <c r="G330" i="1"/>
  <c r="G332" i="1"/>
  <c r="G334" i="1"/>
  <c r="G336" i="1"/>
  <c r="G338" i="1"/>
  <c r="G340" i="1"/>
  <c r="G342" i="1"/>
  <c r="G344" i="1"/>
  <c r="G347" i="1"/>
  <c r="G349" i="1"/>
  <c r="G351" i="1"/>
  <c r="G353" i="1"/>
  <c r="G355" i="1"/>
  <c r="G357" i="1"/>
  <c r="G360" i="1"/>
  <c r="G362" i="1"/>
  <c r="G364" i="1"/>
  <c r="G366" i="1"/>
  <c r="G368" i="1"/>
  <c r="G370" i="1"/>
  <c r="G372" i="1"/>
  <c r="G374" i="1"/>
  <c r="G376" i="1"/>
  <c r="G378" i="1"/>
  <c r="G380" i="1"/>
  <c r="G382" i="1"/>
  <c r="G384" i="1"/>
  <c r="G386" i="1"/>
  <c r="G388" i="1"/>
  <c r="G390" i="1"/>
  <c r="G392" i="1"/>
  <c r="G394" i="1"/>
  <c r="G396" i="1"/>
  <c r="G398" i="1"/>
  <c r="G400" i="1"/>
  <c r="G404" i="1"/>
  <c r="G406" i="1"/>
  <c r="G412" i="1"/>
  <c r="G417" i="1"/>
  <c r="G419" i="1"/>
  <c r="G421" i="1"/>
  <c r="G423" i="1"/>
  <c r="G425" i="1"/>
  <c r="G427" i="1"/>
  <c r="G429" i="1"/>
  <c r="G431" i="1"/>
  <c r="G433" i="1"/>
  <c r="G435" i="1"/>
  <c r="G437" i="1"/>
  <c r="G439" i="1"/>
  <c r="G441" i="1"/>
  <c r="G443" i="1"/>
  <c r="G445" i="1"/>
  <c r="G447" i="1"/>
  <c r="G449" i="1"/>
  <c r="G451" i="1"/>
  <c r="G455" i="1"/>
  <c r="G457" i="1"/>
  <c r="G459" i="1"/>
  <c r="G461" i="1"/>
  <c r="G463" i="1"/>
  <c r="G465" i="1"/>
  <c r="G468" i="1"/>
  <c r="G470" i="1"/>
  <c r="G472" i="1"/>
  <c r="G474" i="1"/>
  <c r="G476" i="1"/>
  <c r="G478" i="1"/>
  <c r="G480" i="1"/>
  <c r="G482" i="1"/>
  <c r="G484" i="1"/>
  <c r="G486" i="1"/>
  <c r="G488" i="1"/>
  <c r="G490" i="1"/>
  <c r="G492" i="1"/>
  <c r="G494" i="1"/>
  <c r="G496" i="1"/>
  <c r="G498" i="1"/>
  <c r="H602" i="1"/>
  <c r="G602" i="1"/>
  <c r="G604" i="1"/>
  <c r="G606" i="1"/>
  <c r="G608" i="1"/>
  <c r="G610" i="1"/>
  <c r="G612" i="1"/>
  <c r="G614" i="1"/>
  <c r="G616" i="1"/>
  <c r="G618"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03" i="1"/>
  <c r="G605" i="1"/>
  <c r="G607" i="1"/>
  <c r="G609" i="1"/>
  <c r="G611" i="1"/>
  <c r="G613" i="1"/>
  <c r="G615" i="1"/>
  <c r="G617" i="1"/>
  <c r="G620" i="1"/>
  <c r="G622" i="1"/>
  <c r="G624" i="1"/>
  <c r="G626" i="1"/>
  <c r="G628" i="1"/>
  <c r="G632" i="1"/>
  <c r="G638" i="1"/>
  <c r="G642" i="1"/>
  <c r="G644" i="1"/>
  <c r="G646" i="1"/>
  <c r="G648" i="1"/>
  <c r="G650" i="1"/>
  <c r="G652" i="1"/>
  <c r="G654" i="1"/>
  <c r="G656" i="1"/>
  <c r="G658" i="1"/>
  <c r="G660" i="1"/>
  <c r="G662" i="1"/>
  <c r="G664" i="1"/>
  <c r="G666" i="1"/>
  <c r="G668" i="1"/>
  <c r="G670" i="1"/>
  <c r="G672" i="1"/>
  <c r="G674" i="1"/>
  <c r="G676" i="1"/>
  <c r="G678" i="1"/>
  <c r="G680" i="1"/>
  <c r="G682" i="1"/>
  <c r="H684"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H1174"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J1439" i="1"/>
  <c r="J1440" i="1"/>
  <c r="J1441" i="1"/>
  <c r="J1442" i="1"/>
  <c r="J1443" i="1"/>
  <c r="J1444"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D528" i="4"/>
  <c r="F529" i="4"/>
  <c r="G1299" i="1"/>
  <c r="G1388" i="1"/>
  <c r="H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480" i="1"/>
  <c r="H1482" i="1"/>
  <c r="H1484" i="1"/>
  <c r="H1486" i="1"/>
  <c r="H1488" i="1"/>
  <c r="H1490" i="1"/>
  <c r="H1492" i="1"/>
  <c r="H1494" i="1"/>
  <c r="H1496" i="1"/>
  <c r="H1498" i="1"/>
  <c r="H1500" i="1"/>
  <c r="H1502" i="1"/>
  <c r="H1504" i="1"/>
  <c r="H1506" i="1"/>
  <c r="H1508" i="1"/>
  <c r="H1510" i="1"/>
  <c r="H1512" i="1"/>
  <c r="H1514" i="1"/>
  <c r="H1516" i="1"/>
  <c r="E6" i="4"/>
  <c r="E289" i="4"/>
  <c r="I17" i="3"/>
  <c r="G1445" i="1"/>
  <c r="D7" i="4"/>
  <c r="D133" i="4"/>
  <c r="D139" i="4"/>
  <c r="D163" i="4"/>
  <c r="D215" i="4"/>
  <c r="D224" i="4"/>
  <c r="F225" i="4"/>
  <c r="F252" i="4"/>
  <c r="F253" i="4"/>
  <c r="D263" i="4"/>
  <c r="F264" i="4"/>
  <c r="E408" i="4"/>
  <c r="D403" i="1" s="1"/>
  <c r="F485" i="4"/>
  <c r="F543" i="4"/>
  <c r="F577" i="4"/>
  <c r="F581" i="4"/>
  <c r="F617" i="4"/>
  <c r="F13" i="5"/>
  <c r="G307" i="9"/>
  <c r="E307" i="9" s="1"/>
  <c r="B307" i="9" s="1"/>
  <c r="F177" i="5"/>
  <c r="D176" i="5"/>
  <c r="G312" i="9"/>
  <c r="E312" i="9" s="1"/>
  <c r="D42" i="8"/>
  <c r="H21" i="9"/>
  <c r="G21" i="9"/>
  <c r="E21" i="9" s="1"/>
  <c r="F152" i="4"/>
  <c r="F300" i="4"/>
  <c r="D311" i="4"/>
  <c r="F312" i="4"/>
  <c r="F351" i="4"/>
  <c r="F352" i="4"/>
  <c r="D363" i="4"/>
  <c r="F364" i="4"/>
  <c r="F421" i="4"/>
  <c r="E421" i="4"/>
  <c r="E459" i="4"/>
  <c r="D453" i="1" s="1"/>
  <c r="H453" i="1" s="1"/>
  <c r="D472" i="4"/>
  <c r="D420" i="4" s="1"/>
  <c r="F473" i="4"/>
  <c r="E515" i="4"/>
  <c r="D509" i="1" s="1"/>
  <c r="H509" i="1" s="1"/>
  <c r="F603" i="4"/>
  <c r="E625" i="4"/>
  <c r="D619" i="1" s="1"/>
  <c r="G619" i="1" s="1"/>
  <c r="F7" i="5"/>
  <c r="F69" i="5"/>
  <c r="F79" i="5"/>
  <c r="F119" i="5"/>
  <c r="F135" i="5"/>
  <c r="F149" i="5"/>
  <c r="F180" i="5"/>
  <c r="E309" i="9"/>
  <c r="B309" i="9" s="1"/>
  <c r="F190" i="5"/>
  <c r="E310" i="9"/>
  <c r="B310" i="9" s="1"/>
  <c r="F206" i="5"/>
  <c r="F238" i="5"/>
  <c r="F246" i="5"/>
  <c r="F5" i="6"/>
  <c r="F115" i="6"/>
  <c r="D141" i="6"/>
  <c r="G317" i="9" s="1"/>
  <c r="E317" i="9" s="1"/>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4" i="9"/>
  <c r="E164" i="9" s="1"/>
  <c r="B164" i="9" s="1"/>
  <c r="G162" i="9"/>
  <c r="E162" i="9" s="1"/>
  <c r="B162" i="9" s="1"/>
  <c r="I10" i="9"/>
  <c r="B134" i="9"/>
  <c r="B138" i="9"/>
  <c r="B142" i="9"/>
  <c r="G161" i="9"/>
  <c r="E161" i="9" s="1"/>
  <c r="B161" i="9" s="1"/>
  <c r="G163" i="9"/>
  <c r="E163" i="9" s="1"/>
  <c r="B163" i="9" s="1"/>
  <c r="G165" i="9"/>
  <c r="E165" i="9" s="1"/>
  <c r="B165" i="9" s="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F417" i="4"/>
  <c r="E87" i="5"/>
  <c r="D1065" i="1" s="1"/>
  <c r="H1065" i="1" s="1"/>
  <c r="F88" i="5"/>
  <c r="D146" i="5"/>
  <c r="E176" i="5"/>
  <c r="G315" i="9"/>
  <c r="E315" i="9" s="1"/>
  <c r="B136" i="9"/>
  <c r="B140" i="9"/>
  <c r="G192" i="9"/>
  <c r="E192" i="9" s="1"/>
  <c r="B192" i="9" s="1"/>
  <c r="M213" i="9"/>
  <c r="B283" i="9"/>
  <c r="B214" i="9"/>
  <c r="B216" i="9"/>
  <c r="B218" i="9"/>
  <c r="B220" i="9"/>
  <c r="B222" i="9"/>
  <c r="B224" i="9"/>
  <c r="B226" i="9"/>
  <c r="B228" i="9"/>
  <c r="B230" i="9"/>
  <c r="B232" i="9"/>
  <c r="B234" i="9"/>
  <c r="B236" i="9"/>
  <c r="B238" i="9"/>
  <c r="B240" i="9"/>
  <c r="B242" i="9"/>
  <c r="B244" i="9"/>
  <c r="F277" i="9"/>
  <c r="B281" i="9"/>
  <c r="B308" i="9"/>
  <c r="B317" i="9" l="1"/>
  <c r="E316" i="9"/>
  <c r="F420" i="4"/>
  <c r="D635" i="4"/>
  <c r="C414" i="1"/>
  <c r="E175" i="5"/>
  <c r="D1152" i="1" s="1"/>
  <c r="I22" i="3"/>
  <c r="D1153" i="1"/>
  <c r="H19" i="9"/>
  <c r="E19" i="9" s="1"/>
  <c r="B19" i="9" s="1"/>
  <c r="E166" i="9"/>
  <c r="B166" i="9" s="1"/>
  <c r="F213" i="9"/>
  <c r="B213" i="9" s="1"/>
  <c r="E68" i="5"/>
  <c r="F363" i="4"/>
  <c r="D350" i="4"/>
  <c r="C358" i="1"/>
  <c r="F311" i="4"/>
  <c r="D298" i="4"/>
  <c r="C306" i="1"/>
  <c r="K1450" i="9"/>
  <c r="G313" i="9"/>
  <c r="E313" i="9" s="1"/>
  <c r="B313" i="9" s="1"/>
  <c r="I34" i="3"/>
  <c r="C1517" i="1"/>
  <c r="D175" i="5"/>
  <c r="F176" i="5"/>
  <c r="H22" i="3"/>
  <c r="C1153" i="1"/>
  <c r="F215" i="4"/>
  <c r="C211" i="1"/>
  <c r="F139" i="4"/>
  <c r="C135" i="1"/>
  <c r="D6" i="4"/>
  <c r="F7" i="4"/>
  <c r="C3" i="1"/>
  <c r="E528" i="4"/>
  <c r="E291" i="4"/>
  <c r="D287" i="1" s="1"/>
  <c r="E413" i="4"/>
  <c r="D285" i="1"/>
  <c r="E412" i="4"/>
  <c r="E290" i="4"/>
  <c r="D286" i="1" s="1"/>
  <c r="I16" i="3"/>
  <c r="D2" i="1"/>
  <c r="I1474" i="1"/>
  <c r="I1472" i="1"/>
  <c r="I1467" i="1"/>
  <c r="I1465" i="1"/>
  <c r="I1463" i="1"/>
  <c r="I1479" i="1"/>
  <c r="I1477" i="1"/>
  <c r="I1460" i="1"/>
  <c r="I1458" i="1"/>
  <c r="I1456" i="1"/>
  <c r="I1451" i="1"/>
  <c r="I1449" i="1"/>
  <c r="I1447" i="1"/>
  <c r="G1065" i="1"/>
  <c r="H619" i="1"/>
  <c r="G509" i="1"/>
  <c r="B315" i="9"/>
  <c r="E314" i="9"/>
  <c r="I10" i="3" s="1"/>
  <c r="F146" i="5"/>
  <c r="C1124" i="1"/>
  <c r="F141" i="6"/>
  <c r="H28" i="3"/>
  <c r="C1435" i="1"/>
  <c r="D68" i="5"/>
  <c r="F472" i="4"/>
  <c r="C466" i="1"/>
  <c r="E420" i="4"/>
  <c r="D415" i="1"/>
  <c r="B21" i="9"/>
  <c r="B312" i="9"/>
  <c r="E311" i="9"/>
  <c r="F263" i="4"/>
  <c r="C259" i="1"/>
  <c r="F224" i="4"/>
  <c r="C220" i="1"/>
  <c r="F163" i="4"/>
  <c r="C159" i="1"/>
  <c r="F133" i="4"/>
  <c r="C129" i="1"/>
  <c r="D151" i="4"/>
  <c r="D636" i="4"/>
  <c r="F528" i="4"/>
  <c r="C522" i="1"/>
  <c r="G453" i="1"/>
  <c r="C630" i="1" l="1"/>
  <c r="G129" i="1"/>
  <c r="H129" i="1"/>
  <c r="G159" i="1"/>
  <c r="H159" i="1"/>
  <c r="G220" i="1"/>
  <c r="H220" i="1"/>
  <c r="G259" i="1"/>
  <c r="H259" i="1"/>
  <c r="D289" i="4"/>
  <c r="F151" i="4"/>
  <c r="H17" i="3"/>
  <c r="C147" i="1"/>
  <c r="E635" i="4"/>
  <c r="D629" i="1" s="1"/>
  <c r="D414" i="1"/>
  <c r="G1435" i="1"/>
  <c r="H1435" i="1"/>
  <c r="H9" i="3"/>
  <c r="H1124" i="1"/>
  <c r="G1124" i="1"/>
  <c r="G3" i="1"/>
  <c r="H3" i="1"/>
  <c r="D290" i="4"/>
  <c r="D412" i="4"/>
  <c r="F6" i="4"/>
  <c r="H16" i="3"/>
  <c r="C2" i="1"/>
  <c r="F175" i="5"/>
  <c r="C1152" i="1"/>
  <c r="D407" i="4"/>
  <c r="F298" i="4"/>
  <c r="C293" i="1"/>
  <c r="G358" i="1"/>
  <c r="H358" i="1"/>
  <c r="F635" i="4"/>
  <c r="C629" i="1"/>
  <c r="H415" i="1"/>
  <c r="G415" i="1"/>
  <c r="G466" i="1"/>
  <c r="H466" i="1"/>
  <c r="F68" i="5"/>
  <c r="H21" i="3"/>
  <c r="C1046" i="1"/>
  <c r="D6" i="5"/>
  <c r="E639" i="4"/>
  <c r="E414" i="4"/>
  <c r="D409" i="1" s="1"/>
  <c r="D407" i="1"/>
  <c r="E640" i="4"/>
  <c r="E415" i="4"/>
  <c r="D410" i="1" s="1"/>
  <c r="D408" i="1"/>
  <c r="E636" i="4"/>
  <c r="D630" i="1" s="1"/>
  <c r="D522" i="1"/>
  <c r="H522" i="1" s="1"/>
  <c r="G135" i="1"/>
  <c r="H135" i="1"/>
  <c r="G211" i="1"/>
  <c r="H211" i="1"/>
  <c r="H1153" i="1"/>
  <c r="G1153" i="1"/>
  <c r="H1517" i="1"/>
  <c r="G1517" i="1"/>
  <c r="H11" i="3"/>
  <c r="G306" i="1"/>
  <c r="H306" i="1"/>
  <c r="F350" i="4"/>
  <c r="D408" i="4"/>
  <c r="C345" i="1"/>
  <c r="E6" i="5"/>
  <c r="I21" i="3"/>
  <c r="D1046" i="1"/>
  <c r="G414" i="1"/>
  <c r="H414" i="1"/>
  <c r="H278" i="9" l="1"/>
  <c r="D984" i="1"/>
  <c r="F408" i="4"/>
  <c r="C403" i="1"/>
  <c r="G345" i="1"/>
  <c r="H345" i="1"/>
  <c r="E642" i="4"/>
  <c r="D634" i="1"/>
  <c r="G284" i="9"/>
  <c r="E284" i="9" s="1"/>
  <c r="B284" i="9" s="1"/>
  <c r="G278" i="9"/>
  <c r="E278" i="9" s="1"/>
  <c r="F6" i="5"/>
  <c r="C984" i="1"/>
  <c r="H629" i="1"/>
  <c r="G629" i="1"/>
  <c r="G293" i="1"/>
  <c r="H293" i="1"/>
  <c r="F407" i="4"/>
  <c r="C402" i="1"/>
  <c r="D639" i="4"/>
  <c r="F412" i="4"/>
  <c r="C407" i="1"/>
  <c r="G147" i="1"/>
  <c r="H147" i="1"/>
  <c r="H630" i="1"/>
  <c r="G630" i="1"/>
  <c r="G522" i="1"/>
  <c r="N3" i="9"/>
  <c r="I11" i="3"/>
  <c r="E641" i="4"/>
  <c r="D633" i="1"/>
  <c r="H1046" i="1"/>
  <c r="G1046" i="1"/>
  <c r="H1152" i="1"/>
  <c r="G1152" i="1"/>
  <c r="G2" i="1"/>
  <c r="H2" i="1"/>
  <c r="F290" i="4"/>
  <c r="C286" i="1"/>
  <c r="K3" i="9"/>
  <c r="I9" i="3"/>
  <c r="D413" i="4"/>
  <c r="D291" i="4"/>
  <c r="F289" i="4"/>
  <c r="C285" i="1"/>
  <c r="F636" i="4"/>
  <c r="G285" i="1" l="1"/>
  <c r="H285" i="1"/>
  <c r="G286" i="1"/>
  <c r="H286" i="1"/>
  <c r="D640" i="4"/>
  <c r="D415" i="4"/>
  <c r="F413" i="4"/>
  <c r="C408" i="1"/>
  <c r="D641" i="4"/>
  <c r="F639" i="4"/>
  <c r="C633" i="1"/>
  <c r="E646" i="4"/>
  <c r="D636" i="1"/>
  <c r="F291" i="4"/>
  <c r="C287" i="1"/>
  <c r="E645" i="4"/>
  <c r="D635" i="1"/>
  <c r="G407" i="1"/>
  <c r="H407" i="1"/>
  <c r="D414" i="4"/>
  <c r="G402" i="1"/>
  <c r="H402" i="1"/>
  <c r="H8" i="3"/>
  <c r="H984" i="1"/>
  <c r="G984" i="1"/>
  <c r="B278" i="9"/>
  <c r="E277" i="9"/>
  <c r="G403" i="1"/>
  <c r="H403" i="1"/>
  <c r="M3" i="9" l="1"/>
  <c r="I8" i="3"/>
  <c r="I19" i="3"/>
  <c r="D640" i="1"/>
  <c r="G408" i="1"/>
  <c r="H408" i="1"/>
  <c r="F415" i="4"/>
  <c r="C410" i="1"/>
  <c r="F414" i="4"/>
  <c r="C409" i="1"/>
  <c r="I18" i="3"/>
  <c r="D639" i="1"/>
  <c r="G287" i="1"/>
  <c r="H287" i="1"/>
  <c r="H633" i="1"/>
  <c r="G633" i="1"/>
  <c r="F641" i="4"/>
  <c r="C635" i="1"/>
  <c r="D642" i="4"/>
  <c r="F640" i="4"/>
  <c r="C634" i="1"/>
  <c r="D646" i="4" l="1"/>
  <c r="F642" i="4"/>
  <c r="C636" i="1"/>
  <c r="G409" i="1"/>
  <c r="H409" i="1"/>
  <c r="G410" i="1"/>
  <c r="H410" i="1"/>
  <c r="H634" i="1"/>
  <c r="G634" i="1"/>
  <c r="H635" i="1"/>
  <c r="G635" i="1"/>
  <c r="D645" i="4"/>
  <c r="G276" i="9" s="1"/>
  <c r="E276" i="9" s="1"/>
  <c r="B276" i="9" s="1"/>
  <c r="F645" i="4" l="1"/>
  <c r="H18" i="3"/>
  <c r="C639" i="1"/>
  <c r="H636" i="1"/>
  <c r="G636" i="1"/>
  <c r="F646" i="4"/>
  <c r="H19" i="3"/>
  <c r="C640" i="1"/>
  <c r="H640" i="1" l="1"/>
  <c r="G640" i="1"/>
  <c r="H639" i="1"/>
  <c r="G639" i="1"/>
  <c r="H7" i="3"/>
  <c r="J3" i="9" l="1"/>
  <c r="G274" i="9" l="1"/>
  <c r="L272" i="9"/>
  <c r="H274" i="9"/>
  <c r="M272" i="9"/>
  <c r="H18" i="9"/>
  <c r="G18" i="9"/>
  <c r="E18" i="9" s="1"/>
  <c r="B18" i="9" s="1"/>
  <c r="I17" i="9"/>
  <c r="G17" i="9"/>
  <c r="L16" i="9"/>
  <c r="G16" i="9"/>
  <c r="E16" i="9" s="1"/>
  <c r="M15" i="9"/>
  <c r="H15" i="9"/>
  <c r="J17" i="9"/>
  <c r="J5" i="9"/>
  <c r="K6" i="9"/>
  <c r="I8" i="9"/>
  <c r="J9" i="9"/>
  <c r="K10" i="9"/>
  <c r="I12" i="9"/>
  <c r="J13" i="9"/>
  <c r="K5" i="9"/>
  <c r="I7" i="9"/>
  <c r="E7" i="9" s="1"/>
  <c r="B7" i="9" s="1"/>
  <c r="J8" i="9"/>
  <c r="K9" i="9"/>
  <c r="I11" i="9"/>
  <c r="J12" i="9"/>
  <c r="K13" i="9"/>
  <c r="L15" i="9"/>
  <c r="F15" i="9" s="1"/>
  <c r="M16" i="9"/>
  <c r="I6" i="9"/>
  <c r="J7" i="9"/>
  <c r="K8" i="9"/>
  <c r="J11" i="9"/>
  <c r="K12" i="9"/>
  <c r="I5" i="9"/>
  <c r="J6" i="9"/>
  <c r="K7" i="9"/>
  <c r="I9" i="9"/>
  <c r="E9" i="9" s="1"/>
  <c r="B9" i="9" s="1"/>
  <c r="J10" i="9"/>
  <c r="K11" i="9"/>
  <c r="I13" i="9"/>
  <c r="G15" i="9"/>
  <c r="E15" i="9" s="1"/>
  <c r="H16" i="9"/>
  <c r="H17" i="9"/>
  <c r="E6" i="9" l="1"/>
  <c r="B6" i="9" s="1"/>
  <c r="E17" i="9"/>
  <c r="B17" i="9" s="1"/>
  <c r="F272" i="9"/>
  <c r="B15" i="9"/>
  <c r="E8" i="9"/>
  <c r="B8" i="9" s="1"/>
  <c r="E13" i="9"/>
  <c r="B13" i="9" s="1"/>
  <c r="E10" i="9"/>
  <c r="B10" i="9" s="1"/>
  <c r="E5" i="9"/>
  <c r="E11" i="9"/>
  <c r="B11" i="9" s="1"/>
  <c r="E12" i="9"/>
  <c r="B12" i="9" s="1"/>
  <c r="F16" i="9"/>
  <c r="F14" i="9" s="1"/>
  <c r="E274" i="9"/>
  <c r="E14" i="9" l="1"/>
  <c r="B16" i="9"/>
  <c r="B274" i="9"/>
  <c r="E20" i="9"/>
  <c r="I7" i="3" s="1"/>
  <c r="B5" i="9"/>
  <c r="E4" i="9"/>
  <c r="B272" i="9"/>
  <c r="F20" i="9"/>
  <c r="F3" i="9"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<sst xmlns="http://schemas.openxmlformats.org/spreadsheetml/2006/main" count="4360" uniqueCount="3421">
  <si>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</si>
  <si>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</si>
  <si>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</si>
  <si>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</si>
  <si>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</si>
  <si>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</si>
  <si>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</si>
  <si>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</si>
  <si>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</si>
  <si>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</si>
  <si>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</si>
  <si>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</si>
  <si>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</si>
  <si>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</si>
  <si>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</si>
  <si>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</si>
  <si>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</si>
  <si>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</si>
  <si>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</si>
  <si>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</si>
  <si>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</si>
  <si>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</si>
  <si>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</si>
  <si>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</si>
  <si>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</si>
  <si>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</si>
  <si>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</si>
  <si>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</si>
  <si>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</si>
  <si>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</si>
  <si>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</si>
  <si>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</si>
  <si>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</si>
  <si>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</si>
  <si>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</si>
  <si>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</si>
  <si>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</si>
  <si>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</si>
  <si>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</si>
  <si>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</si>
  <si>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</si>
  <si>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</si>
  <si>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</si>
  <si>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</si>
  <si>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</si>
  <si>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</si>
  <si>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</si>
  <si>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</si>
  <si>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</si>
  <si>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36532 - OPĆINA LOVAS</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</si>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</sst>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398420.52</v>
      </c>
      <c r="D2" s="6">
        <f>'PR-RAS'!E6</f>
        <v>703878.41000000015</v>
      </c>
      <c r="E2" s="6">
        <v>0</v>
      </c>
      <c r="F2" s="6">
        <v>0</v>
      </c>
      <c r="G2" s="7">
        <f t="shared" ref="G2:G264" si="0">(B2/1000)*(C2*1+D2*2)</f>
        <v>1806.1773400000004</v>
      </c>
      <c r="H2" s="7">
        <f t="shared" ref="H2:H264" si="1">ABS(C2-ROUND(C2,0))+ABS(D2-ROUND(D2,0))</f>
        <v>0.89000000013038516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103342.09</v>
      </c>
      <c r="D3" s="1">
        <f>'PR-RAS'!E7</f>
        <v>117735.52999999998</v>
      </c>
      <c r="E3" s="1">
        <v>0</v>
      </c>
      <c r="F3" s="1">
        <v>0</v>
      </c>
      <c r="G3" s="2">
        <f t="shared" si="0"/>
        <v>677.6262999999999</v>
      </c>
      <c r="H3" s="2">
        <f t="shared" si="1"/>
        <v>0.56000000001222361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96600.25</v>
      </c>
      <c r="D4" s="1">
        <f>'PR-RAS'!E8</f>
        <v>110504.51</v>
      </c>
      <c r="E4" s="1">
        <v>0</v>
      </c>
      <c r="F4" s="1">
        <v>0</v>
      </c>
      <c r="G4" s="2">
        <f t="shared" si="0"/>
        <v>952.82781000000011</v>
      </c>
      <c r="H4" s="2">
        <f t="shared" si="1"/>
        <v>0.74000000000523869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96600.25</v>
      </c>
      <c r="D5" s="1">
        <f>'PR-RAS'!E9</f>
        <v>110504.51</v>
      </c>
      <c r="E5" s="1">
        <v>0</v>
      </c>
      <c r="F5" s="1">
        <v>0</v>
      </c>
      <c r="G5" s="2">
        <f t="shared" si="0"/>
        <v>1270.4370800000002</v>
      </c>
      <c r="H5" s="2">
        <f t="shared" si="1"/>
        <v>0.74000000000523869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6158.93</v>
      </c>
      <c r="D19" s="1">
        <f>'PR-RAS'!E23</f>
        <v>6527.07</v>
      </c>
      <c r="E19" s="1">
        <v>0</v>
      </c>
      <c r="F19" s="1">
        <v>0</v>
      </c>
      <c r="G19" s="2">
        <f t="shared" si="0"/>
        <v>345.83525999999995</v>
      </c>
      <c r="H19" s="2">
        <f t="shared" si="1"/>
        <v>0.13999999999941792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280.93</v>
      </c>
      <c r="D20" s="1">
        <f>'PR-RAS'!E24</f>
        <v>399.54</v>
      </c>
      <c r="E20" s="1">
        <v>0</v>
      </c>
      <c r="F20" s="1">
        <v>0</v>
      </c>
      <c r="G20" s="2">
        <f t="shared" si="0"/>
        <v>20.520189999999999</v>
      </c>
      <c r="H20" s="2">
        <f t="shared" si="1"/>
        <v>0.52999999999997272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5878</v>
      </c>
      <c r="D23" s="1">
        <f>'PR-RAS'!E27</f>
        <v>6127.53</v>
      </c>
      <c r="E23" s="1">
        <v>0</v>
      </c>
      <c r="F23" s="1">
        <v>0</v>
      </c>
      <c r="G23" s="2">
        <f t="shared" si="0"/>
        <v>398.92731999999995</v>
      </c>
      <c r="H23" s="2">
        <f t="shared" si="1"/>
        <v>0.47000000000025466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582.91</v>
      </c>
      <c r="D25" s="1">
        <f>'PR-RAS'!E29</f>
        <v>703.95</v>
      </c>
      <c r="E25" s="1">
        <v>0</v>
      </c>
      <c r="F25" s="1">
        <v>0</v>
      </c>
      <c r="G25" s="2">
        <f t="shared" si="0"/>
        <v>47.779440000000001</v>
      </c>
      <c r="H25" s="2">
        <f t="shared" si="1"/>
        <v>0.13999999999998636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582.91</v>
      </c>
      <c r="D27" s="1">
        <f>'PR-RAS'!E31</f>
        <v>703.95</v>
      </c>
      <c r="E27" s="1">
        <v>0</v>
      </c>
      <c r="F27" s="1">
        <v>0</v>
      </c>
      <c r="G27" s="2">
        <f t="shared" si="0"/>
        <v>51.761059999999993</v>
      </c>
      <c r="H27" s="2">
        <f t="shared" si="1"/>
        <v>0.13999999999998636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222321.14</v>
      </c>
      <c r="D46" s="1">
        <f>'PR-RAS'!E50</f>
        <v>447656.91000000003</v>
      </c>
      <c r="E46" s="1">
        <v>0</v>
      </c>
      <c r="F46" s="1">
        <v>0</v>
      </c>
      <c r="G46" s="2">
        <f t="shared" si="0"/>
        <v>50293.573199999999</v>
      </c>
      <c r="H46" s="2">
        <f t="shared" si="1"/>
        <v>0.22999999998137355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152094.85</v>
      </c>
      <c r="D55" s="1">
        <f>'PR-RAS'!E59</f>
        <v>205801.99000000002</v>
      </c>
      <c r="E55" s="1">
        <v>0</v>
      </c>
      <c r="F55" s="1">
        <v>0</v>
      </c>
      <c r="G55" s="2">
        <f t="shared" si="0"/>
        <v>30439.736820000002</v>
      </c>
      <c r="H55" s="2">
        <f t="shared" si="1"/>
        <v>0.15999999997438863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134474.5</v>
      </c>
      <c r="D56" s="1">
        <f>'PR-RAS'!E60</f>
        <v>147085.45000000001</v>
      </c>
      <c r="E56" s="1">
        <v>0</v>
      </c>
      <c r="F56" s="1">
        <v>0</v>
      </c>
      <c r="G56" s="2">
        <f t="shared" si="0"/>
        <v>23575.497000000003</v>
      </c>
      <c r="H56" s="2">
        <f t="shared" si="1"/>
        <v>0.95000000001164153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17620.349999999999</v>
      </c>
      <c r="D57" s="1">
        <f>'PR-RAS'!E61</f>
        <v>58716.54</v>
      </c>
      <c r="E57" s="1">
        <v>0</v>
      </c>
      <c r="F57" s="1">
        <v>0</v>
      </c>
      <c r="G57" s="2">
        <f t="shared" si="0"/>
        <v>7562.99208</v>
      </c>
      <c r="H57" s="2">
        <f t="shared" si="1"/>
        <v>0.80999999999767169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5133</v>
      </c>
      <c r="D58" s="1">
        <f>'PR-RAS'!E62</f>
        <v>24118.92</v>
      </c>
      <c r="E58" s="1">
        <v>0</v>
      </c>
      <c r="F58" s="1">
        <v>0</v>
      </c>
      <c r="G58" s="2">
        <f t="shared" si="0"/>
        <v>3042.1378799999998</v>
      </c>
      <c r="H58" s="2">
        <f t="shared" si="1"/>
        <v>8.000000000174623E-2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5133</v>
      </c>
      <c r="D59" s="1">
        <f>'PR-RAS'!E63</f>
        <v>11943.92</v>
      </c>
      <c r="E59" s="1">
        <v>0</v>
      </c>
      <c r="F59" s="1">
        <v>0</v>
      </c>
      <c r="G59" s="2">
        <f t="shared" si="0"/>
        <v>1683.2087200000001</v>
      </c>
      <c r="H59" s="2">
        <f t="shared" si="1"/>
        <v>7.999999999992724E-2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12175</v>
      </c>
      <c r="E60" s="1">
        <v>0</v>
      </c>
      <c r="F60" s="1">
        <v>0</v>
      </c>
      <c r="G60" s="2">
        <f t="shared" si="0"/>
        <v>1436.6499999999999</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65093.29</v>
      </c>
      <c r="D70" s="1">
        <f>'PR-RAS'!E74</f>
        <v>217736</v>
      </c>
      <c r="E70" s="1">
        <v>0</v>
      </c>
      <c r="F70" s="1">
        <v>0</v>
      </c>
      <c r="G70" s="2">
        <f t="shared" si="0"/>
        <v>34539.005010000001</v>
      </c>
      <c r="H70" s="2">
        <f t="shared" si="1"/>
        <v>0.29000000000087311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65093.29</v>
      </c>
      <c r="D71" s="1">
        <f>'PR-RAS'!E75</f>
        <v>217736</v>
      </c>
      <c r="E71" s="1">
        <v>0</v>
      </c>
      <c r="F71" s="1">
        <v>0</v>
      </c>
      <c r="G71" s="2">
        <f t="shared" si="0"/>
        <v>35039.570299999999</v>
      </c>
      <c r="H71" s="2">
        <f t="shared" si="1"/>
        <v>0.29000000000087311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23237.45</v>
      </c>
      <c r="D78" s="1">
        <f>'PR-RAS'!E82</f>
        <v>26009.170000000002</v>
      </c>
      <c r="E78" s="1">
        <v>0</v>
      </c>
      <c r="F78" s="1">
        <v>0</v>
      </c>
      <c r="G78" s="2">
        <f t="shared" si="0"/>
        <v>5794.6958300000006</v>
      </c>
      <c r="H78" s="2">
        <f t="shared" si="1"/>
        <v>0.62000000000261934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9.34</v>
      </c>
      <c r="D79" s="1">
        <f>'PR-RAS'!E83</f>
        <v>32.520000000000003</v>
      </c>
      <c r="E79" s="1">
        <v>0</v>
      </c>
      <c r="F79" s="1">
        <v>0</v>
      </c>
      <c r="G79" s="2">
        <f t="shared" si="0"/>
        <v>5.8016400000000008</v>
      </c>
      <c r="H79" s="2">
        <f t="shared" si="1"/>
        <v>0.81999999999999673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9.34</v>
      </c>
      <c r="D81" s="1">
        <f>'PR-RAS'!E85</f>
        <v>32.520000000000003</v>
      </c>
      <c r="E81" s="1">
        <v>0</v>
      </c>
      <c r="F81" s="1">
        <v>0</v>
      </c>
      <c r="G81" s="2">
        <f t="shared" si="0"/>
        <v>5.950400000000001</v>
      </c>
      <c r="H81" s="2">
        <f t="shared" si="1"/>
        <v>0.81999999999999673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23228.11</v>
      </c>
      <c r="D87" s="1">
        <f>'PR-RAS'!E91</f>
        <v>25976.65</v>
      </c>
      <c r="E87" s="1">
        <v>0</v>
      </c>
      <c r="F87" s="1">
        <v>0</v>
      </c>
      <c r="G87" s="2">
        <f t="shared" si="0"/>
        <v>6465.6012599999995</v>
      </c>
      <c r="H87" s="2">
        <f t="shared" si="1"/>
        <v>0.45999999999912689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941.97</v>
      </c>
      <c r="D88" s="1">
        <f>'PR-RAS'!E92</f>
        <v>1413.39</v>
      </c>
      <c r="E88" s="1">
        <v>0</v>
      </c>
      <c r="F88" s="1">
        <v>0</v>
      </c>
      <c r="G88" s="2">
        <f t="shared" si="0"/>
        <v>327.88124999999997</v>
      </c>
      <c r="H88" s="2">
        <f t="shared" si="1"/>
        <v>0.42000000000007276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22286.14</v>
      </c>
      <c r="D89" s="1">
        <f>'PR-RAS'!E93</f>
        <v>15710.42</v>
      </c>
      <c r="E89" s="1">
        <v>0</v>
      </c>
      <c r="F89" s="1">
        <v>0</v>
      </c>
      <c r="G89" s="2">
        <f t="shared" si="0"/>
        <v>4726.2142399999993</v>
      </c>
      <c r="H89" s="2">
        <f t="shared" si="1"/>
        <v>0.55999999999949068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8852.84</v>
      </c>
      <c r="E90" s="1">
        <v>0</v>
      </c>
      <c r="F90" s="1">
        <v>0</v>
      </c>
      <c r="G90" s="2">
        <f t="shared" si="0"/>
        <v>1575.8055199999999</v>
      </c>
      <c r="H90" s="2">
        <f t="shared" si="1"/>
        <v>0.15999999999985448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38297.769999999997</v>
      </c>
      <c r="D102" s="1">
        <f>'PR-RAS'!E106</f>
        <v>85091.39</v>
      </c>
      <c r="E102" s="1">
        <v>0</v>
      </c>
      <c r="F102" s="1">
        <v>0</v>
      </c>
      <c r="G102" s="2">
        <f t="shared" si="0"/>
        <v>21056.535550000001</v>
      </c>
      <c r="H102" s="2">
        <f t="shared" si="1"/>
        <v>0.62000000000261934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4561.2099999999991</v>
      </c>
      <c r="D103" s="1">
        <f>'PR-RAS'!E107</f>
        <v>4677.09</v>
      </c>
      <c r="E103" s="1">
        <v>0</v>
      </c>
      <c r="F103" s="1">
        <v>0</v>
      </c>
      <c r="G103" s="2">
        <f t="shared" si="0"/>
        <v>1419.3697799999998</v>
      </c>
      <c r="H103" s="2">
        <f t="shared" si="1"/>
        <v>0.2999999999992724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4554.2299999999996</v>
      </c>
      <c r="D105" s="1">
        <f>'PR-RAS'!E109</f>
        <v>4677.09</v>
      </c>
      <c r="E105" s="1">
        <v>0</v>
      </c>
      <c r="F105" s="1">
        <v>0</v>
      </c>
      <c r="G105" s="2">
        <f t="shared" si="0"/>
        <v>1446.4746399999999</v>
      </c>
      <c r="H105" s="2">
        <f t="shared" si="1"/>
        <v>0.31999999999970896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6.98</v>
      </c>
      <c r="D106" s="1">
        <f>'PR-RAS'!E110</f>
        <v>0</v>
      </c>
      <c r="E106" s="1">
        <v>0</v>
      </c>
      <c r="F106" s="1">
        <v>0</v>
      </c>
      <c r="G106" s="2">
        <f t="shared" si="0"/>
        <v>0.7329</v>
      </c>
      <c r="H106" s="2">
        <f t="shared" si="1"/>
        <v>1.9999999999999574E-2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1434.8</v>
      </c>
      <c r="D108" s="1">
        <f>'PR-RAS'!E112</f>
        <v>38000</v>
      </c>
      <c r="E108" s="1">
        <v>0</v>
      </c>
      <c r="F108" s="1">
        <v>0</v>
      </c>
      <c r="G108" s="2">
        <f t="shared" si="0"/>
        <v>8285.5236000000004</v>
      </c>
      <c r="H108" s="2">
        <f t="shared" si="1"/>
        <v>0.20000000000004547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1434.8</v>
      </c>
      <c r="D113" s="1">
        <f>'PR-RAS'!E117</f>
        <v>38000</v>
      </c>
      <c r="E113" s="1">
        <v>0</v>
      </c>
      <c r="F113" s="1">
        <v>0</v>
      </c>
      <c r="G113" s="2">
        <f t="shared" si="0"/>
        <v>8672.6976000000013</v>
      </c>
      <c r="H113" s="2">
        <f t="shared" si="1"/>
        <v>0.20000000000004547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32301.759999999998</v>
      </c>
      <c r="D116" s="1">
        <f>'PR-RAS'!E120</f>
        <v>42414.3</v>
      </c>
      <c r="E116" s="1">
        <v>0</v>
      </c>
      <c r="F116" s="1">
        <v>0</v>
      </c>
      <c r="G116" s="2">
        <f t="shared" si="0"/>
        <v>13469.991400000001</v>
      </c>
      <c r="H116" s="2">
        <f t="shared" si="1"/>
        <v>0.54000000000451109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183.75</v>
      </c>
      <c r="E117" s="1">
        <v>0</v>
      </c>
      <c r="F117" s="1">
        <v>0</v>
      </c>
      <c r="G117" s="2">
        <f t="shared" si="0"/>
        <v>42.63</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32301.759999999998</v>
      </c>
      <c r="D118" s="1">
        <f>'PR-RAS'!E122</f>
        <v>42230.55</v>
      </c>
      <c r="E118" s="1">
        <v>0</v>
      </c>
      <c r="F118" s="1">
        <v>0</v>
      </c>
      <c r="G118" s="2">
        <f t="shared" si="0"/>
        <v>13661.254620000002</v>
      </c>
      <c r="H118" s="2">
        <f t="shared" si="1"/>
        <v>0.68999999999869033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265.5</v>
      </c>
      <c r="D120" s="1">
        <f>'PR-RAS'!E124</f>
        <v>15648</v>
      </c>
      <c r="E120" s="1">
        <v>0</v>
      </c>
      <c r="F120" s="1">
        <v>0</v>
      </c>
      <c r="G120" s="2">
        <f t="shared" si="0"/>
        <v>3755.8184999999999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265.5</v>
      </c>
      <c r="D121" s="1">
        <f>'PR-RAS'!E125</f>
        <v>4148</v>
      </c>
      <c r="E121" s="1">
        <v>0</v>
      </c>
      <c r="F121" s="1">
        <v>0</v>
      </c>
      <c r="G121" s="2">
        <f t="shared" si="0"/>
        <v>1027.3799999999999</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265.5</v>
      </c>
      <c r="D123" s="1">
        <f>'PR-RAS'!E127</f>
        <v>4148</v>
      </c>
      <c r="E123" s="1">
        <v>0</v>
      </c>
      <c r="F123" s="1">
        <v>0</v>
      </c>
      <c r="G123" s="2">
        <f t="shared" si="0"/>
        <v>1044.5029999999999</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11500</v>
      </c>
      <c r="E124" s="1">
        <v>0</v>
      </c>
      <c r="F124" s="1">
        <v>0</v>
      </c>
      <c r="G124" s="2">
        <f t="shared" si="0"/>
        <v>2829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11500</v>
      </c>
      <c r="E125" s="1">
        <v>0</v>
      </c>
      <c r="F125" s="1">
        <v>0</v>
      </c>
      <c r="G125" s="2">
        <f t="shared" si="0"/>
        <v>2852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10956.57</v>
      </c>
      <c r="D135" s="1">
        <f>'PR-RAS'!E139</f>
        <v>11737.41</v>
      </c>
      <c r="E135" s="1">
        <v>0</v>
      </c>
      <c r="F135" s="1">
        <v>0</v>
      </c>
      <c r="G135" s="2">
        <f t="shared" si="0"/>
        <v>4613.8062600000003</v>
      </c>
      <c r="H135" s="2">
        <f t="shared" si="1"/>
        <v>0.84000000000014552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10956.57</v>
      </c>
      <c r="D146" s="1">
        <f>'PR-RAS'!E150</f>
        <v>11737.41</v>
      </c>
      <c r="E146" s="1">
        <v>0</v>
      </c>
      <c r="F146" s="1">
        <v>0</v>
      </c>
      <c r="G146" s="2">
        <f t="shared" si="0"/>
        <v>4992.5515499999992</v>
      </c>
      <c r="H146" s="2">
        <f t="shared" si="1"/>
        <v>0.84000000000014552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388177.97</v>
      </c>
      <c r="D147" s="1">
        <f>'PR-RAS'!E151</f>
        <v>403959.42000000004</v>
      </c>
      <c r="E147" s="1">
        <v>0</v>
      </c>
      <c r="F147" s="1">
        <v>0</v>
      </c>
      <c r="G147" s="2">
        <f t="shared" si="0"/>
        <v>174630.13425999999</v>
      </c>
      <c r="H147" s="2">
        <f t="shared" si="1"/>
        <v>0.45000000006984919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193330.42</v>
      </c>
      <c r="D148" s="1">
        <f>'PR-RAS'!E152</f>
        <v>175987</v>
      </c>
      <c r="E148" s="1">
        <v>0</v>
      </c>
      <c r="F148" s="1">
        <v>0</v>
      </c>
      <c r="G148" s="2">
        <f t="shared" si="0"/>
        <v>80159.749739999999</v>
      </c>
      <c r="H148" s="2">
        <f t="shared" si="1"/>
        <v>0.42000000001280569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164373.66</v>
      </c>
      <c r="D149" s="1">
        <f>'PR-RAS'!E153</f>
        <v>143963.53</v>
      </c>
      <c r="E149" s="1">
        <v>0</v>
      </c>
      <c r="F149" s="1">
        <v>0</v>
      </c>
      <c r="G149" s="2">
        <f t="shared" si="0"/>
        <v>66940.506559999994</v>
      </c>
      <c r="H149" s="2">
        <f t="shared" si="1"/>
        <v>0.80999999999767169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164373.66</v>
      </c>
      <c r="D150" s="1">
        <f>'PR-RAS'!E154</f>
        <v>143963.53</v>
      </c>
      <c r="E150" s="1">
        <v>0</v>
      </c>
      <c r="F150" s="1">
        <v>0</v>
      </c>
      <c r="G150" s="2">
        <f t="shared" si="0"/>
        <v>67392.807279999994</v>
      </c>
      <c r="H150" s="2">
        <f t="shared" si="1"/>
        <v>0.80999999999767169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2300.88</v>
      </c>
      <c r="D154" s="1">
        <f>'PR-RAS'!E158</f>
        <v>9466.2199999999993</v>
      </c>
      <c r="E154" s="1">
        <v>0</v>
      </c>
      <c r="F154" s="1">
        <v>0</v>
      </c>
      <c r="G154" s="2">
        <f t="shared" si="0"/>
        <v>3248.69796</v>
      </c>
      <c r="H154" s="2">
        <f t="shared" si="1"/>
        <v>0.33999999999923602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26655.88</v>
      </c>
      <c r="D155" s="1">
        <f>'PR-RAS'!E159</f>
        <v>22557.25</v>
      </c>
      <c r="E155" s="1">
        <v>0</v>
      </c>
      <c r="F155" s="1">
        <v>0</v>
      </c>
      <c r="G155" s="2">
        <f t="shared" si="0"/>
        <v>11052.63852</v>
      </c>
      <c r="H155" s="2">
        <f t="shared" si="1"/>
        <v>0.36999999999898137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26655.88</v>
      </c>
      <c r="D157" s="1">
        <f>'PR-RAS'!E161</f>
        <v>22557.25</v>
      </c>
      <c r="E157" s="1">
        <v>0</v>
      </c>
      <c r="F157" s="1">
        <v>0</v>
      </c>
      <c r="G157" s="2">
        <f t="shared" si="0"/>
        <v>11196.17928</v>
      </c>
      <c r="H157" s="2">
        <f t="shared" si="1"/>
        <v>0.36999999999898137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125145.17</v>
      </c>
      <c r="D159" s="1">
        <f>'PR-RAS'!E163</f>
        <v>157510.63000000003</v>
      </c>
      <c r="E159" s="1">
        <v>0</v>
      </c>
      <c r="F159" s="1">
        <v>0</v>
      </c>
      <c r="G159" s="2">
        <f t="shared" si="0"/>
        <v>69546.295940000011</v>
      </c>
      <c r="H159" s="2">
        <f t="shared" si="1"/>
        <v>0.53999999996449333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2159.25</v>
      </c>
      <c r="D160" s="1">
        <f>'PR-RAS'!E164</f>
        <v>3824.13</v>
      </c>
      <c r="E160" s="1">
        <v>0</v>
      </c>
      <c r="F160" s="1">
        <v>0</v>
      </c>
      <c r="G160" s="2">
        <f t="shared" si="0"/>
        <v>1559.39409</v>
      </c>
      <c r="H160" s="2">
        <f t="shared" si="1"/>
        <v>0.38000000000010914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334.4</v>
      </c>
      <c r="D161" s="1">
        <f>'PR-RAS'!E165</f>
        <v>728.82</v>
      </c>
      <c r="E161" s="1">
        <v>0</v>
      </c>
      <c r="F161" s="1">
        <v>0</v>
      </c>
      <c r="G161" s="2">
        <f t="shared" si="0"/>
        <v>286.72640000000001</v>
      </c>
      <c r="H161" s="2">
        <f t="shared" si="1"/>
        <v>0.57999999999992724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1412.77</v>
      </c>
      <c r="D162" s="1">
        <f>'PR-RAS'!E166</f>
        <v>2532.81</v>
      </c>
      <c r="E162" s="1">
        <v>0</v>
      </c>
      <c r="F162" s="1">
        <v>0</v>
      </c>
      <c r="G162" s="2">
        <f t="shared" si="0"/>
        <v>1043.02079</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395.34</v>
      </c>
      <c r="D163" s="1">
        <f>'PR-RAS'!E167</f>
        <v>562.5</v>
      </c>
      <c r="E163" s="1">
        <v>0</v>
      </c>
      <c r="F163" s="1">
        <v>0</v>
      </c>
      <c r="G163" s="2">
        <f t="shared" si="0"/>
        <v>246.29507999999998</v>
      </c>
      <c r="H163" s="2">
        <f t="shared" si="1"/>
        <v>0.83999999999997499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16.739999999999998</v>
      </c>
      <c r="D164" s="1">
        <f>'PR-RAS'!E168</f>
        <v>0</v>
      </c>
      <c r="E164" s="1">
        <v>0</v>
      </c>
      <c r="F164" s="1">
        <v>0</v>
      </c>
      <c r="G164" s="2">
        <f t="shared" si="0"/>
        <v>2.7286199999999998</v>
      </c>
      <c r="H164" s="2">
        <f t="shared" si="1"/>
        <v>0.26000000000000156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49539.53</v>
      </c>
      <c r="D165" s="1">
        <f>'PR-RAS'!E169</f>
        <v>78689.72</v>
      </c>
      <c r="E165" s="1">
        <v>0</v>
      </c>
      <c r="F165" s="1">
        <v>0</v>
      </c>
      <c r="G165" s="2">
        <f t="shared" si="0"/>
        <v>33934.711080000001</v>
      </c>
      <c r="H165" s="2">
        <f t="shared" si="1"/>
        <v>0.75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13097.73</v>
      </c>
      <c r="D166" s="1">
        <f>'PR-RAS'!E170</f>
        <v>3646.44</v>
      </c>
      <c r="E166" s="1">
        <v>0</v>
      </c>
      <c r="F166" s="1">
        <v>0</v>
      </c>
      <c r="G166" s="2">
        <f t="shared" si="0"/>
        <v>3364.4506500000002</v>
      </c>
      <c r="H166" s="2">
        <f t="shared" si="1"/>
        <v>0.71000000000049113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2956.86</v>
      </c>
      <c r="D167" s="1">
        <f>'PR-RAS'!E171</f>
        <v>49671.199999999997</v>
      </c>
      <c r="E167" s="1">
        <v>0</v>
      </c>
      <c r="F167" s="1">
        <v>0</v>
      </c>
      <c r="G167" s="2">
        <f t="shared" si="0"/>
        <v>16981.677159999999</v>
      </c>
      <c r="H167" s="2">
        <f t="shared" si="1"/>
        <v>0.33999999999696229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21286.51</v>
      </c>
      <c r="D168" s="1">
        <f>'PR-RAS'!E172</f>
        <v>20185.349999999999</v>
      </c>
      <c r="E168" s="1">
        <v>0</v>
      </c>
      <c r="F168" s="1">
        <v>0</v>
      </c>
      <c r="G168" s="2">
        <f t="shared" si="0"/>
        <v>10296.754069999999</v>
      </c>
      <c r="H168" s="2">
        <f t="shared" si="1"/>
        <v>0.84000000000014552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11122.2</v>
      </c>
      <c r="D169" s="1">
        <f>'PR-RAS'!E173</f>
        <v>2228.11</v>
      </c>
      <c r="E169" s="1">
        <v>0</v>
      </c>
      <c r="F169" s="1">
        <v>0</v>
      </c>
      <c r="G169" s="2">
        <f t="shared" si="0"/>
        <v>2617.1745600000004</v>
      </c>
      <c r="H169" s="2">
        <f t="shared" si="1"/>
        <v>0.31000000000085493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828.7</v>
      </c>
      <c r="D170" s="1">
        <f>'PR-RAS'!E174</f>
        <v>2667.63</v>
      </c>
      <c r="E170" s="1">
        <v>0</v>
      </c>
      <c r="F170" s="1">
        <v>0</v>
      </c>
      <c r="G170" s="2">
        <f t="shared" si="0"/>
        <v>1041.7092400000001</v>
      </c>
      <c r="H170" s="2">
        <f t="shared" si="1"/>
        <v>0.66999999999984539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247.53</v>
      </c>
      <c r="D172" s="1">
        <f>'PR-RAS'!E176</f>
        <v>290.99</v>
      </c>
      <c r="E172" s="1">
        <v>0</v>
      </c>
      <c r="F172" s="1">
        <v>0</v>
      </c>
      <c r="G172" s="2">
        <f t="shared" si="0"/>
        <v>141.84621000000001</v>
      </c>
      <c r="H172" s="2">
        <f t="shared" si="1"/>
        <v>0.47999999999998977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55197.220000000008</v>
      </c>
      <c r="D173" s="1">
        <f>'PR-RAS'!E177</f>
        <v>61497.3</v>
      </c>
      <c r="E173" s="1">
        <v>0</v>
      </c>
      <c r="F173" s="1">
        <v>0</v>
      </c>
      <c r="G173" s="2">
        <f t="shared" si="0"/>
        <v>30648.993039999998</v>
      </c>
      <c r="H173" s="2">
        <f t="shared" si="1"/>
        <v>0.52000000001135049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3236.42</v>
      </c>
      <c r="D174" s="1">
        <f>'PR-RAS'!E178</f>
        <v>3623.97</v>
      </c>
      <c r="E174" s="1">
        <v>0</v>
      </c>
      <c r="F174" s="1">
        <v>0</v>
      </c>
      <c r="G174" s="2">
        <f t="shared" si="0"/>
        <v>1813.7942800000001</v>
      </c>
      <c r="H174" s="2">
        <f t="shared" si="1"/>
        <v>0.45000000000027285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9568.9599999999991</v>
      </c>
      <c r="D175" s="1">
        <f>'PR-RAS'!E179</f>
        <v>18026.04</v>
      </c>
      <c r="E175" s="1">
        <v>0</v>
      </c>
      <c r="F175" s="1">
        <v>0</v>
      </c>
      <c r="G175" s="2">
        <f t="shared" si="0"/>
        <v>7938.0609599999998</v>
      </c>
      <c r="H175" s="2">
        <f t="shared" si="1"/>
        <v>8.000000000174623E-2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15589.37</v>
      </c>
      <c r="D176" s="1">
        <f>'PR-RAS'!E180</f>
        <v>10541.95</v>
      </c>
      <c r="E176" s="1">
        <v>0</v>
      </c>
      <c r="F176" s="1">
        <v>0</v>
      </c>
      <c r="G176" s="2">
        <f t="shared" si="0"/>
        <v>6417.8222500000002</v>
      </c>
      <c r="H176" s="2">
        <f t="shared" si="1"/>
        <v>0.42000000000007276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9080.44</v>
      </c>
      <c r="D177" s="1">
        <f>'PR-RAS'!E181</f>
        <v>16183.7</v>
      </c>
      <c r="E177" s="1">
        <v>0</v>
      </c>
      <c r="F177" s="1">
        <v>0</v>
      </c>
      <c r="G177" s="2">
        <f t="shared" si="0"/>
        <v>7294.8198400000001</v>
      </c>
      <c r="H177" s="2">
        <f t="shared" si="1"/>
        <v>0.73999999999978172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43.8</v>
      </c>
      <c r="D179" s="1">
        <f>'PR-RAS'!E183</f>
        <v>154.91999999999999</v>
      </c>
      <c r="E179" s="1">
        <v>0</v>
      </c>
      <c r="F179" s="1">
        <v>0</v>
      </c>
      <c r="G179" s="2">
        <f t="shared" si="0"/>
        <v>62.947919999999996</v>
      </c>
      <c r="H179" s="2">
        <f t="shared" si="1"/>
        <v>0.28000000000001535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12835.18</v>
      </c>
      <c r="D180" s="1">
        <f>'PR-RAS'!E184</f>
        <v>8088.65</v>
      </c>
      <c r="E180" s="1">
        <v>0</v>
      </c>
      <c r="F180" s="1">
        <v>0</v>
      </c>
      <c r="G180" s="2">
        <f t="shared" si="0"/>
        <v>5193.2339199999997</v>
      </c>
      <c r="H180" s="2">
        <f t="shared" si="1"/>
        <v>0.53000000000065484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1813.04</v>
      </c>
      <c r="D181" s="1">
        <f>'PR-RAS'!E185</f>
        <v>1266.01</v>
      </c>
      <c r="E181" s="1">
        <v>0</v>
      </c>
      <c r="F181" s="1">
        <v>0</v>
      </c>
      <c r="G181" s="2">
        <f t="shared" si="0"/>
        <v>782.11079999999993</v>
      </c>
      <c r="H181" s="2">
        <f t="shared" si="1"/>
        <v>4.9999999999954525E-2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3030.01</v>
      </c>
      <c r="D182" s="1">
        <f>'PR-RAS'!E186</f>
        <v>3612.06</v>
      </c>
      <c r="E182" s="1">
        <v>0</v>
      </c>
      <c r="F182" s="1">
        <v>0</v>
      </c>
      <c r="G182" s="2">
        <f t="shared" si="0"/>
        <v>1855.9975300000001</v>
      </c>
      <c r="H182" s="2">
        <f t="shared" si="1"/>
        <v>7.0000000000163709E-2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18249.169999999998</v>
      </c>
      <c r="D184" s="1">
        <f>'PR-RAS'!E188</f>
        <v>13499.480000000001</v>
      </c>
      <c r="E184" s="1">
        <v>0</v>
      </c>
      <c r="F184" s="1">
        <v>0</v>
      </c>
      <c r="G184" s="2">
        <f t="shared" si="0"/>
        <v>8280.4077900000011</v>
      </c>
      <c r="H184" s="2">
        <f t="shared" si="1"/>
        <v>0.6499999999996362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5391</v>
      </c>
      <c r="D185" s="1">
        <f>'PR-RAS'!E189</f>
        <v>4666.59</v>
      </c>
      <c r="E185" s="1">
        <v>0</v>
      </c>
      <c r="F185" s="1">
        <v>0</v>
      </c>
      <c r="G185" s="2">
        <f t="shared" si="0"/>
        <v>2709.2491199999999</v>
      </c>
      <c r="H185" s="2">
        <f t="shared" si="1"/>
        <v>0.40999999999985448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852.46</v>
      </c>
      <c r="E186" s="1">
        <v>0</v>
      </c>
      <c r="F186" s="1">
        <v>0</v>
      </c>
      <c r="G186" s="2">
        <f t="shared" si="0"/>
        <v>315.41020000000003</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2529.4499999999998</v>
      </c>
      <c r="D187" s="1">
        <f>'PR-RAS'!E191</f>
        <v>2892.97</v>
      </c>
      <c r="E187" s="1">
        <v>0</v>
      </c>
      <c r="F187" s="1">
        <v>0</v>
      </c>
      <c r="G187" s="2">
        <f t="shared" si="0"/>
        <v>1546.6625399999998</v>
      </c>
      <c r="H187" s="2">
        <f t="shared" si="1"/>
        <v>0.48000000000001819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1.5</v>
      </c>
      <c r="E188" s="1">
        <v>0</v>
      </c>
      <c r="F188" s="1">
        <v>0</v>
      </c>
      <c r="G188" s="2">
        <f t="shared" si="0"/>
        <v>0.56099999999999994</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1839.37</v>
      </c>
      <c r="D189" s="1">
        <f>'PR-RAS'!E193</f>
        <v>422.53</v>
      </c>
      <c r="E189" s="1">
        <v>0</v>
      </c>
      <c r="F189" s="1">
        <v>0</v>
      </c>
      <c r="G189" s="2">
        <f t="shared" si="0"/>
        <v>504.67283999999995</v>
      </c>
      <c r="H189" s="2">
        <f t="shared" si="1"/>
        <v>0.83999999999991815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951.18</v>
      </c>
      <c r="D190" s="1">
        <f>'PR-RAS'!E194</f>
        <v>0</v>
      </c>
      <c r="E190" s="1">
        <v>0</v>
      </c>
      <c r="F190" s="1">
        <v>0</v>
      </c>
      <c r="G190" s="2">
        <f t="shared" si="0"/>
        <v>179.77302</v>
      </c>
      <c r="H190" s="2">
        <f t="shared" si="1"/>
        <v>0.17999999999994998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7538.17</v>
      </c>
      <c r="D191" s="1">
        <f>'PR-RAS'!E195</f>
        <v>4663.43</v>
      </c>
      <c r="E191" s="1">
        <v>0</v>
      </c>
      <c r="F191" s="1">
        <v>0</v>
      </c>
      <c r="G191" s="2">
        <f t="shared" si="0"/>
        <v>3204.3556999999996</v>
      </c>
      <c r="H191" s="2">
        <f t="shared" si="1"/>
        <v>0.6000000000003638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7995.8799999999992</v>
      </c>
      <c r="D192" s="1">
        <f>'PR-RAS'!E196</f>
        <v>2965.68</v>
      </c>
      <c r="E192" s="1">
        <v>0</v>
      </c>
      <c r="F192" s="1">
        <v>0</v>
      </c>
      <c r="G192" s="2">
        <f t="shared" si="0"/>
        <v>2660.1028399999996</v>
      </c>
      <c r="H192" s="2">
        <f t="shared" si="1"/>
        <v>0.44000000000096406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7995.8799999999992</v>
      </c>
      <c r="D206" s="1">
        <f>'PR-RAS'!E210</f>
        <v>2965.68</v>
      </c>
      <c r="E206" s="1">
        <v>0</v>
      </c>
      <c r="F206" s="1">
        <v>0</v>
      </c>
      <c r="G206" s="2">
        <f t="shared" si="0"/>
        <v>2855.0841999999993</v>
      </c>
      <c r="H206" s="2">
        <f t="shared" si="1"/>
        <v>0.44000000000096406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4314.7</v>
      </c>
      <c r="D207" s="1">
        <f>'PR-RAS'!E211</f>
        <v>2940.19</v>
      </c>
      <c r="E207" s="1">
        <v>0</v>
      </c>
      <c r="F207" s="1">
        <v>0</v>
      </c>
      <c r="G207" s="2">
        <f t="shared" si="0"/>
        <v>2100.1864799999998</v>
      </c>
      <c r="H207" s="2">
        <f t="shared" si="1"/>
        <v>0.49000000000023647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3681.18</v>
      </c>
      <c r="D210" s="1">
        <f>'PR-RAS'!E214</f>
        <v>25.49</v>
      </c>
      <c r="E210" s="1">
        <v>0</v>
      </c>
      <c r="F210" s="1">
        <v>0</v>
      </c>
      <c r="G210" s="2">
        <f t="shared" si="0"/>
        <v>780.02143999999998</v>
      </c>
      <c r="H210" s="2">
        <f t="shared" si="1"/>
        <v>0.66999999999983473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383.6</v>
      </c>
      <c r="D211" s="1">
        <f>'PR-RAS'!E215</f>
        <v>537.76</v>
      </c>
      <c r="E211" s="1">
        <v>0</v>
      </c>
      <c r="F211" s="1">
        <v>0</v>
      </c>
      <c r="G211" s="2">
        <f t="shared" si="0"/>
        <v>306.41519999999997</v>
      </c>
      <c r="H211" s="2">
        <f t="shared" si="1"/>
        <v>0.63999999999998636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383.6</v>
      </c>
      <c r="D215" s="1">
        <f>'PR-RAS'!E219</f>
        <v>537.76</v>
      </c>
      <c r="E215" s="1">
        <v>0</v>
      </c>
      <c r="F215" s="1">
        <v>0</v>
      </c>
      <c r="G215" s="2">
        <f t="shared" si="0"/>
        <v>312.25167999999996</v>
      </c>
      <c r="H215" s="2">
        <f t="shared" si="1"/>
        <v>0.63999999999998636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383.6</v>
      </c>
      <c r="D218" s="1">
        <f>'PR-RAS'!E222</f>
        <v>537.76</v>
      </c>
      <c r="E218" s="1">
        <v>0</v>
      </c>
      <c r="F218" s="1">
        <v>0</v>
      </c>
      <c r="G218" s="2">
        <f t="shared" si="0"/>
        <v>316.62903999999997</v>
      </c>
      <c r="H218" s="2">
        <f t="shared" si="1"/>
        <v>0.63999999999998636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13855.920000000002</v>
      </c>
      <c r="D248" s="1">
        <f>'PR-RAS'!E252</f>
        <v>13392.69</v>
      </c>
      <c r="E248" s="1">
        <v>0</v>
      </c>
      <c r="F248" s="1">
        <v>0</v>
      </c>
      <c r="G248" s="2">
        <f t="shared" si="0"/>
        <v>10038.401100000001</v>
      </c>
      <c r="H248" s="2">
        <f t="shared" si="1"/>
        <v>0.38999999999759893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13855.920000000002</v>
      </c>
      <c r="D255" s="1">
        <f>'PR-RAS'!E259</f>
        <v>13392.69</v>
      </c>
      <c r="E255" s="1">
        <v>0</v>
      </c>
      <c r="F255" s="1">
        <v>0</v>
      </c>
      <c r="G255" s="2">
        <f t="shared" si="0"/>
        <v>10322.890200000002</v>
      </c>
      <c r="H255" s="2">
        <f t="shared" si="1"/>
        <v>0.38999999999759893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10462.120000000001</v>
      </c>
      <c r="D256" s="1">
        <f>'PR-RAS'!E260</f>
        <v>10722.28</v>
      </c>
      <c r="E256" s="1">
        <v>0</v>
      </c>
      <c r="F256" s="1">
        <v>0</v>
      </c>
      <c r="G256" s="2">
        <f t="shared" si="0"/>
        <v>8136.2034000000003</v>
      </c>
      <c r="H256" s="2">
        <f t="shared" si="1"/>
        <v>0.40000000000145519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3393.8</v>
      </c>
      <c r="D257" s="1">
        <f>'PR-RAS'!E261</f>
        <v>2670.41</v>
      </c>
      <c r="E257" s="1">
        <v>0</v>
      </c>
      <c r="F257" s="1">
        <v>0</v>
      </c>
      <c r="G257" s="2">
        <f t="shared" si="0"/>
        <v>2236.0627199999999</v>
      </c>
      <c r="H257" s="2">
        <f t="shared" si="1"/>
        <v>0.60999999999967258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47466.98</v>
      </c>
      <c r="D259" s="1">
        <f>'PR-RAS'!E263</f>
        <v>53565.66</v>
      </c>
      <c r="E259" s="1">
        <v>0</v>
      </c>
      <c r="F259" s="1">
        <v>0</v>
      </c>
      <c r="G259" s="2">
        <f t="shared" si="0"/>
        <v>39886.361400000009</v>
      </c>
      <c r="H259" s="2">
        <f t="shared" si="1"/>
        <v>0.35999999999330612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44266.98</v>
      </c>
      <c r="D260" s="1">
        <f>'PR-RAS'!E264</f>
        <v>52165.66</v>
      </c>
      <c r="E260" s="1">
        <v>0</v>
      </c>
      <c r="F260" s="1">
        <v>0</v>
      </c>
      <c r="G260" s="2">
        <f t="shared" si="0"/>
        <v>38486.959700000007</v>
      </c>
      <c r="H260" s="2">
        <f t="shared" si="1"/>
        <v>0.35999999999330612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44266.98</v>
      </c>
      <c r="D261" s="1">
        <f>'PR-RAS'!E265</f>
        <v>52165.66</v>
      </c>
      <c r="E261" s="1">
        <v>0</v>
      </c>
      <c r="F261" s="1">
        <v>0</v>
      </c>
      <c r="G261" s="2">
        <f t="shared" si="0"/>
        <v>38635.558000000005</v>
      </c>
      <c r="H261" s="2">
        <f t="shared" si="1"/>
        <v>0.35999999999330612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3200</v>
      </c>
      <c r="D264" s="1">
        <f>'PR-RAS'!E268</f>
        <v>1400</v>
      </c>
      <c r="E264" s="1">
        <v>0</v>
      </c>
      <c r="F264" s="1">
        <v>0</v>
      </c>
      <c r="G264" s="2">
        <f t="shared" si="0"/>
        <v>1578</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3200</v>
      </c>
      <c r="D265" s="1">
        <f>'PR-RAS'!E269</f>
        <v>1400</v>
      </c>
      <c r="E265" s="1">
        <v>0</v>
      </c>
      <c r="F265" s="1">
        <v>0</v>
      </c>
      <c r="G265" s="2">
        <f t="shared" ref="G265:G521" si="8">(B265/1000)*(C265*1+D265*2)</f>
        <v>1584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388177.97</v>
      </c>
      <c r="D285" s="1">
        <f>'PR-RAS'!E289</f>
        <v>403959.42000000004</v>
      </c>
      <c r="E285" s="1">
        <v>0</v>
      </c>
      <c r="F285" s="1">
        <v>0</v>
      </c>
      <c r="G285" s="2">
        <f t="shared" si="8"/>
        <v>339691.49403999996</v>
      </c>
      <c r="H285" s="2">
        <f t="shared" si="9"/>
        <v>0.45000000006984919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10242.550000000047</v>
      </c>
      <c r="D286" s="1">
        <f>'PR-RAS'!E290</f>
        <v>299918.99000000011</v>
      </c>
      <c r="E286" s="1">
        <v>0</v>
      </c>
      <c r="F286" s="1">
        <v>0</v>
      </c>
      <c r="G286" s="2">
        <f t="shared" si="8"/>
        <v>173872.95105000006</v>
      </c>
      <c r="H286" s="2">
        <f t="shared" si="9"/>
        <v>0.45999999984633178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82588.350000000006</v>
      </c>
      <c r="D288" s="1">
        <f>'PR-RAS'!E292</f>
        <v>0</v>
      </c>
      <c r="E288" s="1">
        <v>0</v>
      </c>
      <c r="F288" s="1">
        <v>0</v>
      </c>
      <c r="G288" s="2">
        <f t="shared" si="8"/>
        <v>23702.856449999999</v>
      </c>
      <c r="H288" s="2">
        <f t="shared" si="9"/>
        <v>0.35000000000582077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16498.560000000001</v>
      </c>
      <c r="E289" s="1">
        <v>0</v>
      </c>
      <c r="F289" s="1">
        <v>0</v>
      </c>
      <c r="G289" s="2">
        <f t="shared" si="8"/>
        <v>9503.1705600000005</v>
      </c>
      <c r="H289" s="2">
        <f t="shared" si="9"/>
        <v>0.43999999999869033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76694.61</v>
      </c>
      <c r="D290" s="1">
        <f>'PR-RAS'!E294</f>
        <v>74935.350000000006</v>
      </c>
      <c r="E290" s="1">
        <v>0</v>
      </c>
      <c r="F290" s="1">
        <v>0</v>
      </c>
      <c r="G290" s="2">
        <f t="shared" si="8"/>
        <v>65477.374589999992</v>
      </c>
      <c r="H290" s="2">
        <f t="shared" si="9"/>
        <v>0.74000000000523869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1261.78</v>
      </c>
      <c r="D293" s="1">
        <f>'PR-RAS'!E298</f>
        <v>17472.809999999998</v>
      </c>
      <c r="E293" s="1">
        <v>0</v>
      </c>
      <c r="F293" s="1">
        <v>0</v>
      </c>
      <c r="G293" s="2">
        <f t="shared" si="8"/>
        <v>10572.560799999997</v>
      </c>
      <c r="H293" s="2">
        <f t="shared" si="9"/>
        <v>0.41000000000235559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9500</v>
      </c>
      <c r="E294" s="1">
        <v>0</v>
      </c>
      <c r="F294" s="1">
        <v>0</v>
      </c>
      <c r="G294" s="2">
        <f t="shared" si="8"/>
        <v>5567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9500</v>
      </c>
      <c r="E295" s="1">
        <v>0</v>
      </c>
      <c r="F295" s="1">
        <v>0</v>
      </c>
      <c r="G295" s="2">
        <f t="shared" si="8"/>
        <v>5586</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9500</v>
      </c>
      <c r="E296" s="1">
        <v>0</v>
      </c>
      <c r="F296" s="1">
        <v>0</v>
      </c>
      <c r="G296" s="2">
        <f t="shared" si="8"/>
        <v>5605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1261.78</v>
      </c>
      <c r="D306" s="1">
        <f>'PR-RAS'!E311</f>
        <v>7972.8099999999995</v>
      </c>
      <c r="E306" s="1">
        <v>0</v>
      </c>
      <c r="F306" s="1">
        <v>0</v>
      </c>
      <c r="G306" s="2">
        <f t="shared" si="8"/>
        <v>5248.2569999999996</v>
      </c>
      <c r="H306" s="2">
        <f t="shared" si="9"/>
        <v>0.4100000000005366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1061.78</v>
      </c>
      <c r="D307" s="1">
        <f>'PR-RAS'!E312</f>
        <v>7972.8099999999995</v>
      </c>
      <c r="E307" s="1">
        <v>0</v>
      </c>
      <c r="F307" s="1">
        <v>0</v>
      </c>
      <c r="G307" s="2">
        <f t="shared" si="8"/>
        <v>5204.2643999999991</v>
      </c>
      <c r="H307" s="2">
        <f t="shared" si="9"/>
        <v>0.4100000000005366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2142.81</v>
      </c>
      <c r="E308" s="1">
        <v>0</v>
      </c>
      <c r="F308" s="1">
        <v>0</v>
      </c>
      <c r="G308" s="2">
        <f t="shared" si="8"/>
        <v>1315.68534</v>
      </c>
      <c r="H308" s="2">
        <f t="shared" si="9"/>
        <v>0.19000000000005457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1061.78</v>
      </c>
      <c r="D311" s="1">
        <f>'PR-RAS'!E316</f>
        <v>5830</v>
      </c>
      <c r="E311" s="1">
        <v>0</v>
      </c>
      <c r="F311" s="1">
        <v>0</v>
      </c>
      <c r="G311" s="2">
        <f t="shared" si="8"/>
        <v>3943.7518</v>
      </c>
      <c r="H311" s="2">
        <f t="shared" si="9"/>
        <v>0.22000000000002728</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200</v>
      </c>
      <c r="D312" s="1">
        <f>'PR-RAS'!E317</f>
        <v>0</v>
      </c>
      <c r="E312" s="1">
        <v>0</v>
      </c>
      <c r="F312" s="1">
        <v>0</v>
      </c>
      <c r="G312" s="2">
        <f t="shared" si="8"/>
        <v>62.2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200</v>
      </c>
      <c r="D319" s="1">
        <f>'PR-RAS'!E324</f>
        <v>0</v>
      </c>
      <c r="E319" s="1">
        <v>0</v>
      </c>
      <c r="F319" s="1">
        <v>0</v>
      </c>
      <c r="G319" s="2">
        <f t="shared" si="8"/>
        <v>63.6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125044.09</v>
      </c>
      <c r="D345" s="1">
        <f>'PR-RAS'!E350</f>
        <v>121156.65999999999</v>
      </c>
      <c r="E345" s="1">
        <v>0</v>
      </c>
      <c r="F345" s="1">
        <v>0</v>
      </c>
      <c r="G345" s="2">
        <f t="shared" si="8"/>
        <v>126370.94903999998</v>
      </c>
      <c r="H345" s="2">
        <f t="shared" si="9"/>
        <v>0.430000000007567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18226.900000000001</v>
      </c>
      <c r="D346" s="1">
        <f>'PR-RAS'!E351</f>
        <v>950</v>
      </c>
      <c r="E346" s="1">
        <v>0</v>
      </c>
      <c r="F346" s="1">
        <v>0</v>
      </c>
      <c r="G346" s="2">
        <f t="shared" si="8"/>
        <v>6943.7804999999998</v>
      </c>
      <c r="H346" s="2">
        <f t="shared" si="9"/>
        <v>9.9999999998544808E-2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18226.900000000001</v>
      </c>
      <c r="D351" s="1">
        <f>'PR-RAS'!E356</f>
        <v>950</v>
      </c>
      <c r="E351" s="1">
        <v>0</v>
      </c>
      <c r="F351" s="1">
        <v>0</v>
      </c>
      <c r="G351" s="2">
        <f t="shared" si="8"/>
        <v>7044.415</v>
      </c>
      <c r="H351" s="2">
        <f t="shared" si="9"/>
        <v>9.9999999998544808E-2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18226.900000000001</v>
      </c>
      <c r="D357" s="1">
        <f>'PR-RAS'!E362</f>
        <v>950</v>
      </c>
      <c r="E357" s="1">
        <v>0</v>
      </c>
      <c r="F357" s="1">
        <v>0</v>
      </c>
      <c r="G357" s="2">
        <f t="shared" si="8"/>
        <v>7165.1764000000003</v>
      </c>
      <c r="H357" s="2">
        <f t="shared" si="9"/>
        <v>9.9999999998544808E-2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106817.19</v>
      </c>
      <c r="D358" s="1">
        <f>'PR-RAS'!E363</f>
        <v>120206.65999999999</v>
      </c>
      <c r="E358" s="1">
        <v>0</v>
      </c>
      <c r="F358" s="1">
        <v>0</v>
      </c>
      <c r="G358" s="2">
        <f t="shared" si="8"/>
        <v>123961.29207</v>
      </c>
      <c r="H358" s="2">
        <f t="shared" si="9"/>
        <v>0.53000000001338776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106817.19</v>
      </c>
      <c r="D359" s="1">
        <f>'PR-RAS'!E364</f>
        <v>99111.89</v>
      </c>
      <c r="E359" s="1">
        <v>0</v>
      </c>
      <c r="F359" s="1">
        <v>0</v>
      </c>
      <c r="G359" s="2">
        <f t="shared" si="8"/>
        <v>109204.66725999999</v>
      </c>
      <c r="H359" s="2">
        <f t="shared" si="9"/>
        <v>0.30000000000291038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7977.48</v>
      </c>
      <c r="E362" s="1">
        <v>0</v>
      </c>
      <c r="F362" s="1">
        <v>0</v>
      </c>
      <c r="G362" s="2">
        <f t="shared" si="8"/>
        <v>5759.7405599999993</v>
      </c>
      <c r="H362" s="2">
        <f t="shared" si="9"/>
        <v>0.47999999999956344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106817.19</v>
      </c>
      <c r="D363" s="1">
        <f>'PR-RAS'!E368</f>
        <v>91134.41</v>
      </c>
      <c r="E363" s="1">
        <v>0</v>
      </c>
      <c r="F363" s="1">
        <v>0</v>
      </c>
      <c r="G363" s="2">
        <f t="shared" si="8"/>
        <v>104649.13562</v>
      </c>
      <c r="H363" s="2">
        <f t="shared" si="9"/>
        <v>0.60000000000582077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5155.57</v>
      </c>
      <c r="E364" s="1">
        <v>0</v>
      </c>
      <c r="F364" s="1">
        <v>0</v>
      </c>
      <c r="G364" s="2">
        <f t="shared" si="8"/>
        <v>3742.9438199999995</v>
      </c>
      <c r="H364" s="2">
        <f t="shared" si="9"/>
        <v>0.43000000000029104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1066.82</v>
      </c>
      <c r="E367" s="1">
        <v>0</v>
      </c>
      <c r="F367" s="1">
        <v>0</v>
      </c>
      <c r="G367" s="2">
        <f t="shared" si="8"/>
        <v>780.91223999999988</v>
      </c>
      <c r="H367" s="2">
        <f t="shared" si="9"/>
        <v>0.18000000000006366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4088.75</v>
      </c>
      <c r="E371" s="1">
        <v>0</v>
      </c>
      <c r="F371" s="1">
        <v>0</v>
      </c>
      <c r="G371" s="2">
        <f t="shared" si="8"/>
        <v>3025.6750000000002</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15939.2</v>
      </c>
      <c r="E386" s="1">
        <v>0</v>
      </c>
      <c r="F386" s="1">
        <v>0</v>
      </c>
      <c r="G386" s="2">
        <f t="shared" si="8"/>
        <v>12273.184000000001</v>
      </c>
      <c r="H386" s="2">
        <f t="shared" si="9"/>
        <v>0.2000000000007276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15939.2</v>
      </c>
      <c r="E388" s="1">
        <v>0</v>
      </c>
      <c r="F388" s="1">
        <v>0</v>
      </c>
      <c r="G388" s="2">
        <f t="shared" si="8"/>
        <v>12336.9408</v>
      </c>
      <c r="H388" s="2">
        <f t="shared" si="9"/>
        <v>0.2000000000007276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123782.31</v>
      </c>
      <c r="D403" s="1">
        <f>'PR-RAS'!E408</f>
        <v>103683.84999999999</v>
      </c>
      <c r="E403" s="1">
        <v>0</v>
      </c>
      <c r="F403" s="1">
        <v>0</v>
      </c>
      <c r="G403" s="2">
        <f t="shared" si="8"/>
        <v>133122.30402000001</v>
      </c>
      <c r="H403" s="2">
        <f t="shared" si="9"/>
        <v>0.46000000000640284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399682.30000000005</v>
      </c>
      <c r="D407" s="1">
        <f>'PR-RAS'!E412</f>
        <v>721351.2200000002</v>
      </c>
      <c r="E407" s="1">
        <v>0</v>
      </c>
      <c r="F407" s="1">
        <v>0</v>
      </c>
      <c r="G407" s="2">
        <f t="shared" si="8"/>
        <v>748008.20444000023</v>
      </c>
      <c r="H407" s="2">
        <f t="shared" si="9"/>
        <v>0.5200000002514571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513222.05999999994</v>
      </c>
      <c r="D408" s="1">
        <f>'PR-RAS'!E413</f>
        <v>525116.08000000007</v>
      </c>
      <c r="E408" s="1">
        <v>0</v>
      </c>
      <c r="F408" s="1">
        <v>0</v>
      </c>
      <c r="G408" s="2">
        <f t="shared" si="8"/>
        <v>636325.86754000001</v>
      </c>
      <c r="H408" s="2">
        <f t="shared" si="9"/>
        <v>0.14000000001396984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196235.14000000013</v>
      </c>
      <c r="E409" s="1">
        <v>0</v>
      </c>
      <c r="F409" s="1">
        <v>0</v>
      </c>
      <c r="G409" s="2">
        <f t="shared" si="8"/>
        <v>160127.87424000009</v>
      </c>
      <c r="H409" s="2">
        <f t="shared" si="9"/>
        <v>0.14000000013038516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113539.75999999989</v>
      </c>
      <c r="D410" s="1">
        <f>'PR-RAS'!E415</f>
        <v>0</v>
      </c>
      <c r="E410" s="1">
        <v>0</v>
      </c>
      <c r="F410" s="1">
        <v>0</v>
      </c>
      <c r="G410" s="2">
        <f t="shared" si="8"/>
        <v>46437.761839999956</v>
      </c>
      <c r="H410" s="2">
        <f t="shared" si="9"/>
        <v>0.2400000001071021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82588.350000000006</v>
      </c>
      <c r="D411" s="1">
        <f>'PR-RAS'!E416</f>
        <v>0</v>
      </c>
      <c r="E411" s="1">
        <v>0</v>
      </c>
      <c r="F411" s="1">
        <v>0</v>
      </c>
      <c r="G411" s="2">
        <f t="shared" si="8"/>
        <v>33861.2235</v>
      </c>
      <c r="H411" s="2">
        <f t="shared" si="9"/>
        <v>0.35000000000582077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16498.560000000001</v>
      </c>
      <c r="E412" s="1">
        <v>0</v>
      </c>
      <c r="F412" s="1">
        <v>0</v>
      </c>
      <c r="G412" s="2">
        <f t="shared" si="8"/>
        <v>13561.81632</v>
      </c>
      <c r="H412" s="2">
        <f t="shared" si="9"/>
        <v>0.43999999999869033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76694.61</v>
      </c>
      <c r="D413" s="1">
        <f>'PR-RAS'!E418</f>
        <v>74935.350000000006</v>
      </c>
      <c r="E413" s="1">
        <v>0</v>
      </c>
      <c r="F413" s="1">
        <v>0</v>
      </c>
      <c r="G413" s="2">
        <f t="shared" si="8"/>
        <v>93344.907719999988</v>
      </c>
      <c r="H413" s="2">
        <f t="shared" si="9"/>
        <v>0.74000000000523869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7967.72</v>
      </c>
      <c r="D522" s="1">
        <f>'PR-RAS'!E528</f>
        <v>11438.2</v>
      </c>
      <c r="E522" s="1">
        <v>0</v>
      </c>
      <c r="F522" s="1">
        <v>0</v>
      </c>
      <c r="G522" s="2">
        <f t="shared" ref="G522:G809" si="10">(B522/1000)*(C522*1+D522*2)</f>
        <v>16069.786520000001</v>
      </c>
      <c r="H522" s="2">
        <f t="shared" ref="H522:H809" si="11">ABS(C522-ROUND(C522,0))+ABS(D522-ROUND(D522,0))</f>
        <v>0.48000000000047294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7967.72</v>
      </c>
      <c r="D587" s="1">
        <f>'PR-RAS'!E593</f>
        <v>11438.2</v>
      </c>
      <c r="E587" s="1">
        <v>0</v>
      </c>
      <c r="F587" s="1">
        <v>0</v>
      </c>
      <c r="G587" s="2">
        <f t="shared" si="10"/>
        <v>18074.654320000001</v>
      </c>
      <c r="H587" s="2">
        <f t="shared" si="11"/>
        <v>0.48000000000047294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7967.72</v>
      </c>
      <c r="D611" s="1">
        <f>'PR-RAS'!E617</f>
        <v>11438.2</v>
      </c>
      <c r="E611" s="1">
        <v>0</v>
      </c>
      <c r="F611" s="1">
        <v>0</v>
      </c>
      <c r="G611" s="2">
        <f t="shared" si="10"/>
        <v>18814.913200000003</v>
      </c>
      <c r="H611" s="2">
        <f t="shared" si="11"/>
        <v>0.48000000000047294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7967.72</v>
      </c>
      <c r="D612" s="1">
        <f>'PR-RAS'!E618</f>
        <v>11438.2</v>
      </c>
      <c r="E612" s="1">
        <v>0</v>
      </c>
      <c r="F612" s="1">
        <v>0</v>
      </c>
      <c r="G612" s="2">
        <f t="shared" si="10"/>
        <v>18845.757320000001</v>
      </c>
      <c r="H612" s="2">
        <f t="shared" si="11"/>
        <v>0.48000000000047294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7967.72</v>
      </c>
      <c r="D630" s="1">
        <f>'PR-RAS'!E636</f>
        <v>11438.2</v>
      </c>
      <c r="E630" s="1">
        <v>0</v>
      </c>
      <c r="F630" s="1">
        <v>0</v>
      </c>
      <c r="G630" s="2">
        <f t="shared" si="10"/>
        <v>19400.951480000003</v>
      </c>
      <c r="H630" s="2">
        <f t="shared" si="11"/>
        <v>0.48000000000047294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399682.30000000005</v>
      </c>
      <c r="D633" s="1">
        <f>'PR-RAS'!E639</f>
        <v>721351.2200000002</v>
      </c>
      <c r="E633" s="1">
        <v>0</v>
      </c>
      <c r="F633" s="1">
        <v>0</v>
      </c>
      <c r="G633" s="2">
        <f t="shared" si="10"/>
        <v>1164387.1556800003</v>
      </c>
      <c r="H633" s="2">
        <f t="shared" si="11"/>
        <v>0.5200000002514571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521189.77999999991</v>
      </c>
      <c r="D634" s="1">
        <f>'PR-RAS'!E640</f>
        <v>536554.28</v>
      </c>
      <c r="E634" s="1">
        <v>0</v>
      </c>
      <c r="F634" s="1">
        <v>0</v>
      </c>
      <c r="G634" s="2">
        <f t="shared" si="10"/>
        <v>1009190.84922</v>
      </c>
      <c r="H634" s="2">
        <f t="shared" si="11"/>
        <v>0.50000000011641532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184796.94000000018</v>
      </c>
      <c r="E635" s="1">
        <v>0</v>
      </c>
      <c r="F635" s="1">
        <v>0</v>
      </c>
      <c r="G635" s="2">
        <f t="shared" si="10"/>
        <v>234322.51992000022</v>
      </c>
      <c r="H635" s="2">
        <f t="shared" si="11"/>
        <v>5.9999999823048711E-2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121507.47999999986</v>
      </c>
      <c r="D636" s="1">
        <f>'PR-RAS'!E642</f>
        <v>0</v>
      </c>
      <c r="E636" s="1">
        <v>0</v>
      </c>
      <c r="F636" s="1">
        <v>0</v>
      </c>
      <c r="G636" s="2">
        <f t="shared" si="10"/>
        <v>77157.249799999918</v>
      </c>
      <c r="H636" s="2">
        <f t="shared" si="11"/>
        <v>0.47999999986495823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82588.350000000006</v>
      </c>
      <c r="D637" s="1">
        <f>'PR-RAS'!E643</f>
        <v>0</v>
      </c>
      <c r="E637" s="1">
        <v>0</v>
      </c>
      <c r="F637" s="1">
        <v>0</v>
      </c>
      <c r="G637" s="2">
        <f t="shared" si="10"/>
        <v>52526.190600000002</v>
      </c>
      <c r="H637" s="2">
        <f t="shared" si="11"/>
        <v>0.35000000000582077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16498.560000000001</v>
      </c>
      <c r="E638" s="1">
        <v>0</v>
      </c>
      <c r="F638" s="1">
        <v>0</v>
      </c>
      <c r="G638" s="2">
        <f t="shared" si="10"/>
        <v>21019.165440000001</v>
      </c>
      <c r="H638" s="2">
        <f t="shared" si="11"/>
        <v>0.43999999999869033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168298.38000000018</v>
      </c>
      <c r="E639" s="1">
        <v>0</v>
      </c>
      <c r="F639" s="1">
        <v>0</v>
      </c>
      <c r="G639" s="2">
        <f t="shared" si="10"/>
        <v>214748.73288000023</v>
      </c>
      <c r="H639" s="2">
        <f t="shared" si="11"/>
        <v>0.3800000001792796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38919.129999999859</v>
      </c>
      <c r="D640" s="1">
        <f>'PR-RAS'!E646</f>
        <v>0</v>
      </c>
      <c r="E640" s="1">
        <v>0</v>
      </c>
      <c r="F640" s="1">
        <v>0</v>
      </c>
      <c r="G640" s="2">
        <f t="shared" si="10"/>
        <v>24869.324069999911</v>
      </c>
      <c r="H640" s="2">
        <f t="shared" si="11"/>
        <v>0.12999999985913746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11687.46</v>
      </c>
      <c r="D641" s="1">
        <f>'PR-RAS'!E647</f>
        <v>11109.77</v>
      </c>
      <c r="E641" s="1">
        <v>0</v>
      </c>
      <c r="F641" s="1">
        <v>0</v>
      </c>
      <c r="G641" s="2">
        <f t="shared" si="10"/>
        <v>21700.48</v>
      </c>
      <c r="H641" s="2">
        <f t="shared" si="11"/>
        <v>0.68999999999869033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207691.32</v>
      </c>
      <c r="D642" s="1">
        <f>'PR-RAS'!E649</f>
        <v>345750.76</v>
      </c>
      <c r="E642" s="1">
        <v>0</v>
      </c>
      <c r="F642" s="1">
        <v>0</v>
      </c>
      <c r="G642" s="2">
        <f t="shared" si="10"/>
        <v>576382.61044000008</v>
      </c>
      <c r="H642" s="2">
        <f t="shared" si="11"/>
        <v>0.55999999999767169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536797.34</v>
      </c>
      <c r="D643" s="1">
        <f>'PR-RAS'!E650</f>
        <v>500240.82</v>
      </c>
      <c r="E643" s="1">
        <v>0</v>
      </c>
      <c r="F643" s="1">
        <v>0</v>
      </c>
      <c r="G643" s="2">
        <f t="shared" si="10"/>
        <v>986933.10516000004</v>
      </c>
      <c r="H643" s="2">
        <f t="shared" si="11"/>
        <v>0.51999999996041879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694525.34</v>
      </c>
      <c r="D644" s="1">
        <f>'PR-RAS'!E651</f>
        <v>556259.94999999995</v>
      </c>
      <c r="E644" s="1">
        <v>0</v>
      </c>
      <c r="F644" s="1">
        <v>0</v>
      </c>
      <c r="G644" s="2">
        <f t="shared" si="10"/>
        <v>1161930.0893199998</v>
      </c>
      <c r="H644" s="2">
        <f t="shared" si="11"/>
        <v>0.39000000001396984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49963.319999999949</v>
      </c>
      <c r="D645" s="1">
        <f>'PR-RAS'!E652</f>
        <v>289731.63000000012</v>
      </c>
      <c r="E645" s="1">
        <v>0</v>
      </c>
      <c r="F645" s="1">
        <v>0</v>
      </c>
      <c r="G645" s="2">
        <f t="shared" si="10"/>
        <v>405350.71752000012</v>
      </c>
      <c r="H645" s="2">
        <f t="shared" si="11"/>
        <v>0.68999999982770532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v>
      </c>
      <c r="D646" s="1">
        <f>'PR-RAS'!E653</f>
        <v>24</v>
      </c>
      <c r="E646" s="1">
        <v>0</v>
      </c>
      <c r="F646" s="1">
        <v>0</v>
      </c>
      <c r="G646" s="2">
        <f t="shared" si="10"/>
        <v>47.085000000000001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3</v>
      </c>
      <c r="E647" s="1">
        <v>0</v>
      </c>
      <c r="F647" s="1">
        <v>0</v>
      </c>
      <c r="G647" s="2">
        <f t="shared" si="10"/>
        <v>5.1680000000000001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32</v>
      </c>
      <c r="D648" s="1">
        <f>'PR-RAS'!E655</f>
        <v>31</v>
      </c>
      <c r="E648" s="1">
        <v>0</v>
      </c>
      <c r="F648" s="1">
        <v>0</v>
      </c>
      <c r="G648" s="2">
        <f t="shared" si="10"/>
        <v>60.818000000000005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3</v>
      </c>
      <c r="E649" s="1">
        <v>0</v>
      </c>
      <c r="F649" s="1">
        <v>0</v>
      </c>
      <c r="G649" s="2">
        <f t="shared" si="10"/>
        <v>5.1840000000000002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99587.64</v>
      </c>
      <c r="D654" s="1">
        <f>'PR-RAS'!E661</f>
        <v>122198.95</v>
      </c>
      <c r="E654" s="1">
        <v>0</v>
      </c>
      <c r="F654" s="1">
        <v>0</v>
      </c>
      <c r="G654" s="2">
        <f t="shared" si="10"/>
        <v>224622.55762000001</v>
      </c>
      <c r="H654" s="2">
        <f t="shared" si="11"/>
        <v>0.41000000000349246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10000</v>
      </c>
      <c r="D655" s="1">
        <f>'PR-RAS'!E662</f>
        <v>0</v>
      </c>
      <c r="E655" s="1">
        <v>0</v>
      </c>
      <c r="F655" s="1">
        <v>0</v>
      </c>
      <c r="G655" s="2">
        <f t="shared" si="10"/>
        <v>6540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24886.86</v>
      </c>
      <c r="D657" s="1">
        <f>'PR-RAS'!E664</f>
        <v>24886.5</v>
      </c>
      <c r="E657" s="1">
        <v>0</v>
      </c>
      <c r="F657" s="1">
        <v>0</v>
      </c>
      <c r="G657" s="2">
        <f t="shared" si="10"/>
        <v>48976.868160000005</v>
      </c>
      <c r="H657" s="2">
        <f t="shared" si="11"/>
        <v>0.63999999999941792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17620.349999999999</v>
      </c>
      <c r="D658" s="1">
        <f>'PR-RAS'!E665</f>
        <v>43716.54</v>
      </c>
      <c r="E658" s="1">
        <v>0</v>
      </c>
      <c r="F658" s="1">
        <v>0</v>
      </c>
      <c r="G658" s="2">
        <f t="shared" si="10"/>
        <v>69020.103510000001</v>
      </c>
      <c r="H658" s="2">
        <f t="shared" si="11"/>
        <v>0.80999999999767169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15000</v>
      </c>
      <c r="E659" s="1">
        <v>0</v>
      </c>
      <c r="F659" s="1">
        <v>0</v>
      </c>
      <c r="G659" s="2">
        <f t="shared" si="10"/>
        <v>19740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11943.92</v>
      </c>
      <c r="E662" s="1">
        <v>0</v>
      </c>
      <c r="F662" s="1">
        <v>0</v>
      </c>
      <c r="G662" s="2">
        <f t="shared" si="10"/>
        <v>19182.775240000003</v>
      </c>
      <c r="H662" s="2">
        <f t="shared" si="11"/>
        <v>7.999999999992724E-2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12175</v>
      </c>
      <c r="E666" s="1">
        <v>0</v>
      </c>
      <c r="F666" s="1">
        <v>0</v>
      </c>
      <c r="G666" s="2">
        <f t="shared" si="10"/>
        <v>16192.75</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65093.29</v>
      </c>
      <c r="D687" s="1">
        <f>'PR-RAS'!E694</f>
        <v>217736</v>
      </c>
      <c r="E687" s="1">
        <v>0</v>
      </c>
      <c r="F687" s="1">
        <v>0</v>
      </c>
      <c r="G687" s="2">
        <f t="shared" si="10"/>
        <v>343387.78894</v>
      </c>
      <c r="H687" s="2">
        <f t="shared" si="11"/>
        <v>0.29000000000087311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1434.8</v>
      </c>
      <c r="D705" s="1">
        <f>'PR-RAS'!E712</f>
        <v>0</v>
      </c>
      <c r="E705" s="1">
        <v>0</v>
      </c>
      <c r="F705" s="1">
        <v>0</v>
      </c>
      <c r="G705" s="2">
        <f t="shared" si="10"/>
        <v>1010.0991999999999</v>
      </c>
      <c r="H705" s="2">
        <f t="shared" si="11"/>
        <v>0.20000000000004547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2670</v>
      </c>
      <c r="E709" s="1">
        <v>0</v>
      </c>
      <c r="F709" s="1">
        <v>0</v>
      </c>
      <c r="G709" s="2">
        <f t="shared" si="10"/>
        <v>3780.72</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1412.77</v>
      </c>
      <c r="D711" s="1">
        <f>'PR-RAS'!E718</f>
        <v>2532.81</v>
      </c>
      <c r="E711" s="1">
        <v>0</v>
      </c>
      <c r="F711" s="1">
        <v>0</v>
      </c>
      <c r="G711" s="2">
        <f t="shared" si="10"/>
        <v>4599.656899999999</v>
      </c>
      <c r="H711" s="2">
        <f t="shared" si="11"/>
        <v>0.42000000000007276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v>
      </c>
      <c r="D713" s="1">
        <f>'PR-RAS'!E720</f>
        <v>154.91999999999999</v>
      </c>
      <c r="E713" s="1">
        <v>0</v>
      </c>
      <c r="F713" s="1">
        <v>0</v>
      </c>
      <c r="G713" s="2">
        <f t="shared" si="10"/>
        <v>251.79167999999999</v>
      </c>
      <c r="H713" s="2">
        <f t="shared" si="11"/>
        <v>0.28000000000001535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963.18</v>
      </c>
      <c r="D715" s="1">
        <f>'PR-RAS'!E722</f>
        <v>951.18</v>
      </c>
      <c r="E715" s="1">
        <v>0</v>
      </c>
      <c r="F715" s="1">
        <v>0</v>
      </c>
      <c r="G715" s="2">
        <f t="shared" si="10"/>
        <v>2045.9955599999998</v>
      </c>
      <c r="H715" s="2">
        <f t="shared" si="11"/>
        <v>0.35999999999989996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4715.58</v>
      </c>
      <c r="D718" s="1">
        <f>'PR-RAS'!E725</f>
        <v>4637.1899999999996</v>
      </c>
      <c r="E718" s="1">
        <v>0</v>
      </c>
      <c r="F718" s="1">
        <v>0</v>
      </c>
      <c r="G718" s="2">
        <f t="shared" si="10"/>
        <v>10030.801319999999</v>
      </c>
      <c r="H718" s="2">
        <f t="shared" si="11"/>
        <v>0.60999999999967258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852.46</v>
      </c>
      <c r="E719" s="1">
        <v>0</v>
      </c>
      <c r="F719" s="1">
        <v>0</v>
      </c>
      <c r="G719" s="2">
        <f t="shared" si="10"/>
        <v>1224.13256</v>
      </c>
      <c r="H719" s="2">
        <f t="shared" si="11"/>
        <v>0.46000000000003638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383.6</v>
      </c>
      <c r="D752" s="1">
        <f>'PR-RAS'!E759</f>
        <v>537.76</v>
      </c>
      <c r="E752" s="1">
        <v>0</v>
      </c>
      <c r="F752" s="1">
        <v>0</v>
      </c>
      <c r="G752" s="2">
        <f t="shared" si="10"/>
        <v>1095.7991199999999</v>
      </c>
      <c r="H752" s="2">
        <f t="shared" si="11"/>
        <v>0.63999999999998636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5352.36</v>
      </c>
      <c r="D809" s="1">
        <f>'PR-RAS'!E816</f>
        <v>5922.28</v>
      </c>
      <c r="E809" s="1">
        <v>0</v>
      </c>
      <c r="F809" s="1">
        <v>0</v>
      </c>
      <c r="G809" s="2">
        <f t="shared" si="10"/>
        <v>13895.111359999999</v>
      </c>
      <c r="H809" s="2">
        <f t="shared" si="11"/>
        <v>0.63999999999941792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2986.2</v>
      </c>
      <c r="D812" s="1">
        <f>'PR-RAS'!E819</f>
        <v>4800</v>
      </c>
      <c r="E812" s="1">
        <v>0</v>
      </c>
      <c r="F812" s="1">
        <v>0</v>
      </c>
      <c r="G812" s="2">
        <f t="shared" si="18"/>
        <v>10207.408200000002</v>
      </c>
      <c r="H812" s="2">
        <f t="shared" si="19"/>
        <v>0.1999999999998181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2123.56</v>
      </c>
      <c r="D814" s="1">
        <f>'PR-RAS'!E821</f>
        <v>0</v>
      </c>
      <c r="E814" s="1">
        <v>0</v>
      </c>
      <c r="F814" s="1">
        <v>0</v>
      </c>
      <c r="G814" s="2">
        <f t="shared" si="18"/>
        <v>1726.4542799999999</v>
      </c>
      <c r="H814" s="2">
        <f t="shared" si="19"/>
        <v>0.44000000000005457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2813.06</v>
      </c>
      <c r="D817" s="1">
        <f>'PR-RAS'!E824</f>
        <v>2080.2600000000002</v>
      </c>
      <c r="E817" s="1">
        <v>0</v>
      </c>
      <c r="F817" s="1">
        <v>0</v>
      </c>
      <c r="G817" s="2">
        <f t="shared" si="18"/>
        <v>5690.44128</v>
      </c>
      <c r="H817" s="2">
        <f t="shared" si="19"/>
        <v>0.32000000000016371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580.74</v>
      </c>
      <c r="D821" s="1">
        <f>'PR-RAS'!E828</f>
        <v>590.15</v>
      </c>
      <c r="E821" s="1">
        <v>0</v>
      </c>
      <c r="F821" s="1">
        <v>0</v>
      </c>
      <c r="G821" s="2">
        <f t="shared" si="18"/>
        <v>1444.0527999999999</v>
      </c>
      <c r="H821" s="2">
        <f t="shared" si="19"/>
        <v>0.40999999999996817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132.72</v>
      </c>
      <c r="D822" s="1">
        <f>'PR-RAS'!E829</f>
        <v>0</v>
      </c>
      <c r="E822" s="1">
        <v>0</v>
      </c>
      <c r="F822" s="1">
        <v>0</v>
      </c>
      <c r="G822" s="2">
        <f t="shared" si="18"/>
        <v>108.96311999999999</v>
      </c>
      <c r="H822" s="2">
        <f t="shared" si="19"/>
        <v>0.28000000000000114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7967.72</v>
      </c>
      <c r="D961" s="1">
        <f>'PR-RAS'!E968</f>
        <v>11438.2</v>
      </c>
      <c r="E961" s="1">
        <v>0</v>
      </c>
      <c r="F961" s="1">
        <v>0</v>
      </c>
      <c r="G961" s="2">
        <f t="shared" si="18"/>
        <v>29610.355200000002</v>
      </c>
      <c r="H961" s="2">
        <f t="shared" si="19"/>
        <v>0.48000000000047294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123094.37</v>
      </c>
      <c r="D1480" s="6"/>
      <c r="E1480" s="6">
        <v>0</v>
      </c>
      <c r="F1480" s="6">
        <v>0</v>
      </c>
      <c r="G1480" s="7">
        <f t="shared" ref="G1480:G1580" si="34">B1480/1000*C1480</f>
        <v>123.09437</v>
      </c>
      <c r="H1480" s="7">
        <f t="shared" ref="H1480:H1580" si="35">ABS(C1480-ROUND(C1480,0))</f>
        <v>0.36999999999534339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457930.56000000006</v>
      </c>
      <c r="D1481" s="1">
        <v>0</v>
      </c>
      <c r="E1481" s="1">
        <v>0</v>
      </c>
      <c r="F1481" s="1">
        <v>0</v>
      </c>
      <c r="G1481" s="2">
        <f t="shared" si="34"/>
        <v>915.86112000000014</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332685.15000000002</v>
      </c>
      <c r="D1483" s="1">
        <v>0</v>
      </c>
      <c r="E1483" s="1">
        <v>0</v>
      </c>
      <c r="F1483" s="1">
        <v>0</v>
      </c>
      <c r="G1483" s="2">
        <f t="shared" si="34"/>
        <v>1330.7406000000001</v>
      </c>
      <c r="H1483" s="2">
        <f t="shared" si="35"/>
        <v>0.15000000002328306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171246.42</v>
      </c>
      <c r="D1484" s="1">
        <v>0</v>
      </c>
      <c r="E1484" s="1">
        <v>0</v>
      </c>
      <c r="F1484" s="1">
        <v>0</v>
      </c>
      <c r="G1484" s="2">
        <f t="shared" si="34"/>
        <v>856.23210000000006</v>
      </c>
      <c r="H1484" s="2">
        <f t="shared" si="35"/>
        <v>0.42000000001280569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154824.72</v>
      </c>
      <c r="D1485" s="1">
        <v>0</v>
      </c>
      <c r="E1485" s="1">
        <v>0</v>
      </c>
      <c r="F1485" s="1">
        <v>0</v>
      </c>
      <c r="G1485" s="2">
        <f t="shared" si="34"/>
        <v>928.94832000000008</v>
      </c>
      <c r="H1485" s="2">
        <f t="shared" si="35"/>
        <v>0.27999999999883585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1738.5</v>
      </c>
      <c r="D1486" s="1">
        <v>0</v>
      </c>
      <c r="E1486" s="1">
        <v>0</v>
      </c>
      <c r="F1486" s="1">
        <v>0</v>
      </c>
      <c r="G1486" s="2">
        <f t="shared" si="34"/>
        <v>12.169500000000001</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537.76</v>
      </c>
      <c r="D1487" s="1">
        <v>0</v>
      </c>
      <c r="E1487" s="1">
        <v>0</v>
      </c>
      <c r="F1487" s="1">
        <v>0</v>
      </c>
      <c r="G1487" s="2">
        <f t="shared" si="34"/>
        <v>4.3020800000000001</v>
      </c>
      <c r="H1487" s="2">
        <f t="shared" si="35"/>
        <v>0.24000000000000909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2670.41</v>
      </c>
      <c r="D1489" s="1">
        <v>0</v>
      </c>
      <c r="E1489" s="1">
        <v>0</v>
      </c>
      <c r="F1489" s="1">
        <v>0</v>
      </c>
      <c r="G1489" s="2">
        <f t="shared" si="34"/>
        <v>26.7041</v>
      </c>
      <c r="H1489" s="2">
        <f t="shared" si="35"/>
        <v>0.40999999999985448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1667.34</v>
      </c>
      <c r="D1491" s="1">
        <v>0</v>
      </c>
      <c r="E1491" s="1">
        <v>0</v>
      </c>
      <c r="F1491" s="1">
        <v>0</v>
      </c>
      <c r="G1491" s="2">
        <f t="shared" si="34"/>
        <v>20.00808</v>
      </c>
      <c r="H1491" s="2">
        <f t="shared" si="35"/>
        <v>0.33999999999991815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125245.41</v>
      </c>
      <c r="D1492" s="1">
        <v>0</v>
      </c>
      <c r="E1492" s="1">
        <v>0</v>
      </c>
      <c r="F1492" s="1">
        <v>0</v>
      </c>
      <c r="G1492" s="2">
        <f t="shared" si="34"/>
        <v>1628.1903299999999</v>
      </c>
      <c r="H1492" s="2">
        <f t="shared" si="35"/>
        <v>0.41000000000349246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420864.16000000003</v>
      </c>
      <c r="D1499" s="1">
        <v>0</v>
      </c>
      <c r="E1499" s="1">
        <v>0</v>
      </c>
      <c r="F1499" s="1">
        <v>0</v>
      </c>
      <c r="G1499" s="2">
        <f t="shared" si="34"/>
        <v>8417.2832000000017</v>
      </c>
      <c r="H1499" s="2">
        <f t="shared" si="35"/>
        <v>0.16000000003259629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311327.14</v>
      </c>
      <c r="D1501" s="1">
        <v>0</v>
      </c>
      <c r="E1501" s="1">
        <v>0</v>
      </c>
      <c r="F1501" s="1">
        <v>0</v>
      </c>
      <c r="G1501" s="2">
        <f t="shared" si="34"/>
        <v>6849.1970799999999</v>
      </c>
      <c r="H1501" s="2">
        <f t="shared" si="35"/>
        <v>0.14000000001396984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145673.73000000001</v>
      </c>
      <c r="D1502" s="1">
        <v>0</v>
      </c>
      <c r="E1502" s="1">
        <v>0</v>
      </c>
      <c r="F1502" s="1">
        <v>0</v>
      </c>
      <c r="G1502" s="2">
        <f t="shared" si="34"/>
        <v>3350.4957900000004</v>
      </c>
      <c r="H1502" s="2">
        <f t="shared" si="35"/>
        <v>0.26999999998952262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155380.29999999999</v>
      </c>
      <c r="D1503" s="1">
        <v>0</v>
      </c>
      <c r="E1503" s="1">
        <v>0</v>
      </c>
      <c r="F1503" s="1">
        <v>0</v>
      </c>
      <c r="G1503" s="2">
        <f t="shared" si="34"/>
        <v>3729.1271999999999</v>
      </c>
      <c r="H1503" s="2">
        <f t="shared" si="35"/>
        <v>0.29999999998835847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1498.17</v>
      </c>
      <c r="D1504" s="1">
        <v>0</v>
      </c>
      <c r="E1504" s="1">
        <v>0</v>
      </c>
      <c r="F1504" s="1">
        <v>0</v>
      </c>
      <c r="G1504" s="2">
        <f t="shared" si="34"/>
        <v>37.454250000000002</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1048.3399999999999</v>
      </c>
      <c r="D1505" s="1">
        <v>0</v>
      </c>
      <c r="E1505" s="1">
        <v>0</v>
      </c>
      <c r="F1505" s="1">
        <v>0</v>
      </c>
      <c r="G1505" s="2">
        <f t="shared" si="34"/>
        <v>27.256839999999997</v>
      </c>
      <c r="H1505" s="2">
        <f t="shared" si="35"/>
        <v>0.33999999999991815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4854.2299999999996</v>
      </c>
      <c r="D1507" s="1">
        <v>0</v>
      </c>
      <c r="E1507" s="1">
        <v>0</v>
      </c>
      <c r="F1507" s="1">
        <v>0</v>
      </c>
      <c r="G1507" s="2">
        <f t="shared" si="34"/>
        <v>135.91844</v>
      </c>
      <c r="H1507" s="2">
        <f t="shared" si="35"/>
        <v>0.22999999999956344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2872.37</v>
      </c>
      <c r="D1509" s="1">
        <v>0</v>
      </c>
      <c r="E1509" s="1">
        <v>0</v>
      </c>
      <c r="F1509" s="1">
        <v>0</v>
      </c>
      <c r="G1509" s="2">
        <f t="shared" si="34"/>
        <v>86.171099999999996</v>
      </c>
      <c r="H1509" s="2">
        <f t="shared" si="35"/>
        <v>0.36999999999989086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98098.82</v>
      </c>
      <c r="D1510" s="1">
        <v>0</v>
      </c>
      <c r="E1510" s="1">
        <v>0</v>
      </c>
      <c r="F1510" s="1">
        <v>0</v>
      </c>
      <c r="G1510" s="2">
        <f t="shared" si="34"/>
        <v>3041.0634200000004</v>
      </c>
      <c r="H1510" s="2">
        <f t="shared" si="35"/>
        <v>0.17999999999301508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11438.2</v>
      </c>
      <c r="D1511" s="1">
        <v>0</v>
      </c>
      <c r="E1511" s="1">
        <v>0</v>
      </c>
      <c r="F1511" s="1">
        <v>0</v>
      </c>
      <c r="G1511" s="2">
        <f t="shared" si="34"/>
        <v>366.0224</v>
      </c>
      <c r="H1511" s="2">
        <f t="shared" si="35"/>
        <v>0.2000000000007276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11438.2</v>
      </c>
      <c r="D1515" s="1">
        <v>0</v>
      </c>
      <c r="E1515" s="1">
        <v>0</v>
      </c>
      <c r="F1515" s="1">
        <v>0</v>
      </c>
      <c r="G1515" s="2">
        <f t="shared" si="34"/>
        <v>411.77519999999998</v>
      </c>
      <c r="H1515" s="2">
        <f t="shared" si="35"/>
        <v>0.2000000000007276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160160.77000000002</v>
      </c>
      <c r="D1517" s="1">
        <v>0</v>
      </c>
      <c r="E1517" s="1">
        <v>0</v>
      </c>
      <c r="F1517" s="1">
        <v>0</v>
      </c>
      <c r="G1517" s="2">
        <f t="shared" si="34"/>
        <v>6086.1092600000002</v>
      </c>
      <c r="H1517" s="2">
        <f t="shared" si="35"/>
        <v>0.22999999998137355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116429.27</v>
      </c>
      <c r="D1518" s="1">
        <v>0</v>
      </c>
      <c r="E1518" s="1">
        <v>0</v>
      </c>
      <c r="F1518" s="1">
        <v>0</v>
      </c>
      <c r="G1518" s="2">
        <f t="shared" si="34"/>
        <v>4540.7415300000002</v>
      </c>
      <c r="H1518" s="2">
        <f t="shared" si="35"/>
        <v>0.27000000000407454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35283.440000000002</v>
      </c>
      <c r="D1524" s="1">
        <v>0</v>
      </c>
      <c r="E1524" s="1">
        <v>0</v>
      </c>
      <c r="F1524" s="1">
        <v>0</v>
      </c>
      <c r="G1524" s="2">
        <f t="shared" si="34"/>
        <v>1587.7548000000002</v>
      </c>
      <c r="H1524" s="2">
        <f t="shared" si="35"/>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32020.41</v>
      </c>
      <c r="D1530" s="1">
        <v>0</v>
      </c>
      <c r="E1530" s="1">
        <v>0</v>
      </c>
      <c r="F1530" s="1">
        <v>0</v>
      </c>
      <c r="G1530" s="2">
        <f t="shared" si="34"/>
        <v>1633.0409099999999</v>
      </c>
      <c r="H1530" s="2">
        <f t="shared" si="35"/>
        <v>0.40999999999985448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12718.79</v>
      </c>
      <c r="D1531" s="1">
        <v>0</v>
      </c>
      <c r="E1531" s="1">
        <v>0</v>
      </c>
      <c r="F1531" s="1">
        <v>0</v>
      </c>
      <c r="G1531" s="2">
        <f t="shared" si="34"/>
        <v>661.37707999999998</v>
      </c>
      <c r="H1531" s="2">
        <f t="shared" si="35"/>
        <v>0.20999999999912689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6134.99</v>
      </c>
      <c r="D1532" s="1">
        <v>0</v>
      </c>
      <c r="E1532" s="1">
        <v>0</v>
      </c>
      <c r="F1532" s="1">
        <v>0</v>
      </c>
      <c r="G1532" s="2">
        <f t="shared" si="34"/>
        <v>325.15447</v>
      </c>
      <c r="H1532" s="2">
        <f t="shared" si="35"/>
        <v>1.0000000000218279E-2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3557.56</v>
      </c>
      <c r="D1533" s="1">
        <v>0</v>
      </c>
      <c r="E1533" s="1">
        <v>0</v>
      </c>
      <c r="F1533" s="1">
        <v>0</v>
      </c>
      <c r="G1533" s="2">
        <f t="shared" si="34"/>
        <v>192.10824</v>
      </c>
      <c r="H1533" s="2">
        <f t="shared" si="35"/>
        <v>0.44000000000005457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9609.07</v>
      </c>
      <c r="D1534" s="1">
        <v>0</v>
      </c>
      <c r="E1534" s="1">
        <v>0</v>
      </c>
      <c r="F1534" s="1">
        <v>0</v>
      </c>
      <c r="G1534" s="2">
        <f t="shared" si="34"/>
        <v>528.49884999999995</v>
      </c>
      <c r="H1534" s="2">
        <f t="shared" si="35"/>
        <v>6.9999999999708962E-2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370.09</v>
      </c>
      <c r="D1535" s="1">
        <v>0</v>
      </c>
      <c r="E1535" s="1">
        <v>0</v>
      </c>
      <c r="F1535" s="1">
        <v>0</v>
      </c>
      <c r="G1535" s="2">
        <f t="shared" si="34"/>
        <v>20.72504</v>
      </c>
      <c r="H1535" s="2">
        <f t="shared" si="35"/>
        <v>8.9999999999974989E-2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8.43</v>
      </c>
      <c r="D1536" s="1">
        <v>0</v>
      </c>
      <c r="E1536" s="1">
        <v>0</v>
      </c>
      <c r="F1536" s="1">
        <v>0</v>
      </c>
      <c r="G1536" s="2">
        <f t="shared" si="34"/>
        <v>0.48050999999999999</v>
      </c>
      <c r="H1536" s="2">
        <f t="shared" si="35"/>
        <v>0.42999999999999972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361.65</v>
      </c>
      <c r="D1537" s="1">
        <v>0</v>
      </c>
      <c r="E1537" s="1">
        <v>0</v>
      </c>
      <c r="F1537" s="1">
        <v>0</v>
      </c>
      <c r="G1537" s="2">
        <f t="shared" si="34"/>
        <v>20.9757</v>
      </c>
      <c r="H1537" s="2">
        <f t="shared" si="35"/>
        <v>0.35000000000002274</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0.01</v>
      </c>
      <c r="D1539" s="1">
        <v>0</v>
      </c>
      <c r="E1539" s="1">
        <v>0</v>
      </c>
      <c r="F1539" s="1">
        <v>0</v>
      </c>
      <c r="G1539" s="2">
        <f t="shared" si="34"/>
        <v>5.9999999999999995E-4</v>
      </c>
      <c r="H1539" s="2">
        <f t="shared" si="35"/>
        <v>0.01</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35.090000000000003</v>
      </c>
      <c r="D1550" s="1">
        <v>0</v>
      </c>
      <c r="E1550" s="1">
        <v>0</v>
      </c>
      <c r="F1550" s="1">
        <v>0</v>
      </c>
      <c r="G1550" s="2">
        <f t="shared" si="34"/>
        <v>2.49139</v>
      </c>
      <c r="H1550" s="2">
        <f t="shared" si="35"/>
        <v>9.0000000000003411E-2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35.090000000000003</v>
      </c>
      <c r="D1552" s="1">
        <v>0</v>
      </c>
      <c r="E1552" s="1">
        <v>0</v>
      </c>
      <c r="F1552" s="1">
        <v>0</v>
      </c>
      <c r="G1552" s="2">
        <f t="shared" si="34"/>
        <v>2.5615700000000001</v>
      </c>
      <c r="H1552" s="2">
        <f t="shared" si="35"/>
        <v>9.0000000000003411E-2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2680.48</v>
      </c>
      <c r="D1555" s="1">
        <v>0</v>
      </c>
      <c r="E1555" s="1">
        <v>0</v>
      </c>
      <c r="F1555" s="1">
        <v>0</v>
      </c>
      <c r="G1555" s="2">
        <f t="shared" si="34"/>
        <v>203.71647999999999</v>
      </c>
      <c r="H1555" s="2">
        <f t="shared" si="35"/>
        <v>0.48000000000001819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2680.48</v>
      </c>
      <c r="D1559" s="1">
        <v>0</v>
      </c>
      <c r="E1559" s="1">
        <v>0</v>
      </c>
      <c r="F1559" s="1">
        <v>0</v>
      </c>
      <c r="G1559" s="2">
        <f t="shared" si="34"/>
        <v>214.4384</v>
      </c>
      <c r="H1559" s="2">
        <f t="shared" si="35"/>
        <v>0.48000000000001819</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177.37</v>
      </c>
      <c r="D1560" s="1">
        <v>0</v>
      </c>
      <c r="E1560" s="1">
        <v>0</v>
      </c>
      <c r="F1560" s="1">
        <v>0</v>
      </c>
      <c r="G1560" s="2">
        <f t="shared" si="34"/>
        <v>14.36697</v>
      </c>
      <c r="H1560" s="2">
        <f t="shared" si="35"/>
        <v>0.37000000000000455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177.37</v>
      </c>
      <c r="D1563" s="1">
        <v>0</v>
      </c>
      <c r="E1563" s="1">
        <v>0</v>
      </c>
      <c r="F1563" s="1">
        <v>0</v>
      </c>
      <c r="G1563" s="2">
        <f t="shared" si="34"/>
        <v>14.899080000000001</v>
      </c>
      <c r="H1563" s="2">
        <f t="shared" si="35"/>
        <v>0.37000000000000455</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81145.83</v>
      </c>
      <c r="D1565" s="1">
        <v>0</v>
      </c>
      <c r="E1565" s="1">
        <v>0</v>
      </c>
      <c r="F1565" s="1">
        <v>0</v>
      </c>
      <c r="G1565" s="2">
        <f t="shared" si="34"/>
        <v>6978.5413799999997</v>
      </c>
      <c r="H1565" s="2">
        <f t="shared" si="35"/>
        <v>0.16999999999825377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37294.68</v>
      </c>
      <c r="D1566" s="1">
        <v>0</v>
      </c>
      <c r="E1566" s="1">
        <v>0</v>
      </c>
      <c r="F1566" s="1">
        <v>0</v>
      </c>
      <c r="G1566" s="2">
        <f t="shared" si="34"/>
        <v>3244.6371599999998</v>
      </c>
      <c r="H1566" s="2">
        <f t="shared" si="35"/>
        <v>0.31999999999970896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18383.37</v>
      </c>
      <c r="D1567" s="1">
        <v>0</v>
      </c>
      <c r="E1567" s="1">
        <v>0</v>
      </c>
      <c r="F1567" s="1">
        <v>0</v>
      </c>
      <c r="G1567" s="2">
        <f t="shared" si="34"/>
        <v>1617.7365599999998</v>
      </c>
      <c r="H1567" s="2">
        <f t="shared" si="35"/>
        <v>0.36999999999898137</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22286.17</v>
      </c>
      <c r="D1568" s="1">
        <v>0</v>
      </c>
      <c r="E1568" s="1">
        <v>0</v>
      </c>
      <c r="F1568" s="1">
        <v>0</v>
      </c>
      <c r="G1568" s="2">
        <f t="shared" si="34"/>
        <v>1983.4691299999997</v>
      </c>
      <c r="H1568" s="2">
        <f t="shared" si="35"/>
        <v>0.16999999999825377</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3181.61</v>
      </c>
      <c r="D1569" s="1">
        <v>0</v>
      </c>
      <c r="E1569" s="1">
        <v>0</v>
      </c>
      <c r="F1569" s="1">
        <v>0</v>
      </c>
      <c r="G1569" s="2">
        <f t="shared" si="34"/>
        <v>286.3449</v>
      </c>
      <c r="H1569" s="2">
        <f t="shared" si="35"/>
        <v>0.38999999999987267</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43731.5</v>
      </c>
      <c r="D1576" s="1">
        <v>0</v>
      </c>
      <c r="E1576" s="1">
        <v>0</v>
      </c>
      <c r="F1576" s="1">
        <v>0</v>
      </c>
      <c r="G1576" s="2">
        <f t="shared" si="34"/>
        <v>4241.9555</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42844</v>
      </c>
      <c r="D1578" s="1">
        <v>0</v>
      </c>
      <c r="E1578" s="1">
        <v>0</v>
      </c>
      <c r="F1578" s="1">
        <v>0</v>
      </c>
      <c r="G1578" s="2">
        <f t="shared" si="34"/>
        <v>4241.5560000000005</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887.5</v>
      </c>
      <c r="D1579" s="1">
        <v>0</v>
      </c>
      <c r="E1579" s="1">
        <v>0</v>
      </c>
      <c r="F1579" s="1">
        <v>0</v>
      </c>
      <c r="G1579" s="2">
        <f t="shared" si="34"/>
        <v>88.75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36532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398420.52</v>
      </c>
      <c r="I16" s="170">
        <f>'PR-RAS'!E6</f>
        <v>703878.41000000015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388177.97</v>
      </c>
      <c r="I17" s="170">
        <f>'PR-RAS'!E151</f>
        <v>403959.42000000004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168298.38000000018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38919.129999999859</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123094.37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160160.77000000002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116429.27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43731.5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65"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398420.52</v>
      </c>
      <c r="E6" s="51">
        <f>E7+E44+E50+E82+E106+E124+E133+E139</f>
        <v>703878.41000000015</v>
      </c>
      <c r="F6" s="52">
        <f t="shared" ref="F6:F131" si="0">IF(D6&lt;&gt;0,IF(E6/D6&gt;=100,"&gt;&gt;100",E6/D6*100),"-")</f>
        <v>176.66720830543571</v>
      </c>
    </row>
    <row r="7" spans="1:25" ht="12.75" customHeight="1" x14ac:dyDescent="0.2">
      <c r="A7" s="53">
        <v>61</v>
      </c>
      <c r="B7" s="294" t="s">
        <v>60</v>
      </c>
      <c r="C7" s="50" t="s">
        <v>61</v>
      </c>
      <c r="D7" s="51">
        <f t="shared" ref="D7:E7" si="1">D8+D17+D23+D29+D37+D40</f>
        <v>103342.09</v>
      </c>
      <c r="E7" s="51">
        <f t="shared" si="1"/>
        <v>117735.52999999998</v>
      </c>
      <c r="F7" s="52">
        <f t="shared" si="0"/>
        <v>113.92795520198982</v>
      </c>
    </row>
    <row r="8" spans="1:25" ht="12.75" customHeight="1" x14ac:dyDescent="0.2">
      <c r="A8" s="53">
        <v>611</v>
      </c>
      <c r="B8" s="85" t="s">
        <v>62</v>
      </c>
      <c r="C8" s="50" t="s">
        <v>63</v>
      </c>
      <c r="D8" s="51">
        <f t="shared" ref="D8:E8" si="2">SUM(D9:D14)-D15-D16</f>
        <v>96600.25</v>
      </c>
      <c r="E8" s="51">
        <f t="shared" si="2"/>
        <v>110504.51</v>
      </c>
      <c r="F8" s="52">
        <f t="shared" si="0"/>
        <v>114.39360664180475</v>
      </c>
    </row>
    <row r="9" spans="1:25" ht="12.75" customHeight="1" x14ac:dyDescent="0.2">
      <c r="A9" s="53">
        <v>6111</v>
      </c>
      <c r="B9" s="85" t="s">
        <v>64</v>
      </c>
      <c r="C9" s="50" t="s">
        <v>65</v>
      </c>
      <c r="D9" s="242">
        <v>96600.25</v>
      </c>
      <c r="E9" s="242">
        <v>110504.51</v>
      </c>
      <c r="F9" s="52">
        <f t="shared" si="0"/>
        <v>114.39360664180475</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6158.93</v>
      </c>
      <c r="E23" s="51">
        <f t="shared" si="4"/>
        <v>6527.07</v>
      </c>
      <c r="F23" s="52">
        <f t="shared" si="0"/>
        <v>105.97733697249359</v>
      </c>
    </row>
    <row r="24" spans="1:6" ht="12.75" customHeight="1" x14ac:dyDescent="0.2">
      <c r="A24" s="53">
        <v>6131</v>
      </c>
      <c r="B24" s="85" t="s">
        <v>94</v>
      </c>
      <c r="C24" s="50" t="s">
        <v>95</v>
      </c>
      <c r="D24" s="242">
        <v>280.93</v>
      </c>
      <c r="E24" s="242">
        <v>399.54</v>
      </c>
      <c r="F24" s="52">
        <f t="shared" si="0"/>
        <v>142.22048197059766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5878</v>
      </c>
      <c r="E27" s="242">
        <v>6127.53</v>
      </c>
      <c r="F27" s="52">
        <f t="shared" si="0"/>
        <v>104.24515141204492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582.91</v>
      </c>
      <c r="E29" s="51">
        <f t="shared" si="5"/>
        <v>703.95</v>
      </c>
      <c r="F29" s="52">
        <f t="shared" si="0"/>
        <v>120.76478358580229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582.91</v>
      </c>
      <c r="E31" s="242">
        <v>703.95</v>
      </c>
      <c r="F31" s="52">
        <f t="shared" si="0"/>
        <v>120.76478358580229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222321.14</v>
      </c>
      <c r="E50" s="51">
        <f>E51+E54+E59+E62+E65+E68+E71+E74+E77</f>
        <v>447656.91000000003</v>
      </c>
      <c r="F50" s="52">
        <f t="shared" si="0"/>
        <v>201.3559799126615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152094.85</v>
      </c>
      <c r="E59" s="51">
        <f t="shared" si="12"/>
        <v>205801.99000000002</v>
      </c>
      <c r="F59" s="52">
        <f t="shared" si="0"/>
        <v>135.31160982768318</v>
      </c>
    </row>
    <row r="60" spans="1:6" ht="24" x14ac:dyDescent="0.2">
      <c r="A60" s="53">
        <v>6331</v>
      </c>
      <c r="B60" s="86" t="s">
        <v>166</v>
      </c>
      <c r="C60" s="50" t="s">
        <v>167</v>
      </c>
      <c r="D60" s="242">
        <v>134474.5</v>
      </c>
      <c r="E60" s="242">
        <v>147085.45000000001</v>
      </c>
      <c r="F60" s="52">
        <f t="shared" si="0"/>
        <v>109.3779489791745</v>
      </c>
    </row>
    <row r="61" spans="1:6" ht="24" x14ac:dyDescent="0.2">
      <c r="A61" s="53">
        <v>6332</v>
      </c>
      <c r="B61" s="86" t="s">
        <v>168</v>
      </c>
      <c r="C61" s="50" t="s">
        <v>169</v>
      </c>
      <c r="D61" s="242">
        <v>17620.349999999999</v>
      </c>
      <c r="E61" s="242">
        <v>58716.54</v>
      </c>
      <c r="F61" s="52">
        <f t="shared" si="0"/>
        <v>333.23140573257632</v>
      </c>
    </row>
    <row r="62" spans="1:6" ht="12.75" customHeight="1" x14ac:dyDescent="0.2">
      <c r="A62" s="53">
        <v>634</v>
      </c>
      <c r="B62" s="85" t="s">
        <v>170</v>
      </c>
      <c r="C62" s="50" t="s">
        <v>171</v>
      </c>
      <c r="D62" s="51">
        <f t="shared" ref="D62:E62" si="13">SUM(D63:D64)</f>
        <v>5133</v>
      </c>
      <c r="E62" s="51">
        <f t="shared" si="13"/>
        <v>24118.92</v>
      </c>
      <c r="F62" s="52">
        <f t="shared" si="0"/>
        <v>469.87960257159551</v>
      </c>
    </row>
    <row r="63" spans="1:6" ht="12.75" customHeight="1" x14ac:dyDescent="0.2">
      <c r="A63" s="53">
        <v>6341</v>
      </c>
      <c r="B63" s="85" t="s">
        <v>172</v>
      </c>
      <c r="C63" s="50" t="s">
        <v>173</v>
      </c>
      <c r="D63" s="242">
        <v>5133</v>
      </c>
      <c r="E63" s="242">
        <v>11943.92</v>
      </c>
      <c r="F63" s="52">
        <f t="shared" si="0"/>
        <v>232.68887590103256</v>
      </c>
    </row>
    <row r="64" spans="1:6" ht="12.75" customHeight="1" x14ac:dyDescent="0.2">
      <c r="A64" s="53">
        <v>6342</v>
      </c>
      <c r="B64" s="85" t="s">
        <v>174</v>
      </c>
      <c r="C64" s="50" t="s">
        <v>175</v>
      </c>
      <c r="D64" s="242">
        <v>0</v>
      </c>
      <c r="E64" s="242">
        <v>12175</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65093.29</v>
      </c>
      <c r="E74" s="51">
        <f t="shared" si="17"/>
        <v>217736</v>
      </c>
      <c r="F74" s="52">
        <f t="shared" si="0"/>
        <v>334.49837917241547</v>
      </c>
    </row>
    <row r="75" spans="1:6" ht="12.75" customHeight="1" x14ac:dyDescent="0.2">
      <c r="A75" s="53" t="s">
        <v>196</v>
      </c>
      <c r="B75" s="85" t="s">
        <v>197</v>
      </c>
      <c r="C75" s="50" t="s">
        <v>196</v>
      </c>
      <c r="D75" s="242">
        <v>65093.29</v>
      </c>
      <c r="E75" s="242">
        <v>217736</v>
      </c>
      <c r="F75" s="52">
        <f t="shared" si="0"/>
        <v>334.49837917241547</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23237.45</v>
      </c>
      <c r="E82" s="51">
        <f t="shared" si="19"/>
        <v>26009.170000000002</v>
      </c>
      <c r="F82" s="52">
        <f t="shared" si="0"/>
        <v>111.92781479895599</v>
      </c>
    </row>
    <row r="83" spans="1:6" ht="12.75" customHeight="1" x14ac:dyDescent="0.2">
      <c r="A83" s="53">
        <v>641</v>
      </c>
      <c r="B83" s="85" t="s">
        <v>212</v>
      </c>
      <c r="C83" s="50" t="s">
        <v>213</v>
      </c>
      <c r="D83" s="51">
        <f t="shared" ref="D83:E83" si="20">SUM(D84:D90)</f>
        <v>9.34</v>
      </c>
      <c r="E83" s="51">
        <f t="shared" si="20"/>
        <v>32.520000000000003</v>
      </c>
      <c r="F83" s="52">
        <f t="shared" si="0"/>
        <v>348.17987152034266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9.34</v>
      </c>
      <c r="E85" s="242">
        <v>32.520000000000003</v>
      </c>
      <c r="F85" s="52">
        <f t="shared" si="0"/>
        <v>348.17987152034266</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23228.11</v>
      </c>
      <c r="E91" s="51">
        <f t="shared" si="21"/>
        <v>25976.65</v>
      </c>
      <c r="F91" s="52">
        <f t="shared" si="0"/>
        <v>111.83281808119558</v>
      </c>
    </row>
    <row r="92" spans="1:6" ht="12.75" customHeight="1" x14ac:dyDescent="0.2">
      <c r="A92" s="53">
        <v>6421</v>
      </c>
      <c r="B92" s="85" t="s">
        <v>230</v>
      </c>
      <c r="C92" s="50" t="s">
        <v>231</v>
      </c>
      <c r="D92" s="242">
        <v>941.97</v>
      </c>
      <c r="E92" s="242">
        <v>1413.39</v>
      </c>
      <c r="F92" s="52">
        <f t="shared" si="0"/>
        <v>150.04617981464378</v>
      </c>
    </row>
    <row r="93" spans="1:6" ht="12.75" customHeight="1" x14ac:dyDescent="0.2">
      <c r="A93" s="53">
        <v>6422</v>
      </c>
      <c r="B93" s="85" t="s">
        <v>232</v>
      </c>
      <c r="C93" s="50" t="s">
        <v>233</v>
      </c>
      <c r="D93" s="242">
        <v>22286.14</v>
      </c>
      <c r="E93" s="242">
        <v>15710.42</v>
      </c>
      <c r="F93" s="52">
        <f t="shared" si="0"/>
        <v>70.494127740380335</v>
      </c>
    </row>
    <row r="94" spans="1:6" ht="12.75" customHeight="1" x14ac:dyDescent="0.2">
      <c r="A94" s="53">
        <v>6423</v>
      </c>
      <c r="B94" s="85" t="s">
        <v>234</v>
      </c>
      <c r="C94" s="50" t="s">
        <v>235</v>
      </c>
      <c r="D94" s="242">
        <v>0</v>
      </c>
      <c r="E94" s="242">
        <v>8852.84</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38297.769999999997</v>
      </c>
      <c r="E106" s="51">
        <f t="shared" si="23"/>
        <v>85091.39</v>
      </c>
      <c r="F106" s="52">
        <f t="shared" si="0"/>
        <v>222.18366761302292</v>
      </c>
    </row>
    <row r="107" spans="1:6" ht="12.75" customHeight="1" x14ac:dyDescent="0.2">
      <c r="A107" s="53">
        <v>651</v>
      </c>
      <c r="B107" s="85" t="s">
        <v>260</v>
      </c>
      <c r="C107" s="50" t="s">
        <v>261</v>
      </c>
      <c r="D107" s="51">
        <f t="shared" ref="D107:E107" si="24">SUM(D108:D111)</f>
        <v>4561.2099999999991</v>
      </c>
      <c r="E107" s="51">
        <f t="shared" si="24"/>
        <v>4677.09</v>
      </c>
      <c r="F107" s="52">
        <f t="shared" si="0"/>
        <v>102.54055393196107</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4554.2299999999996</v>
      </c>
      <c r="E109" s="242">
        <v>4677.09</v>
      </c>
      <c r="F109" s="52">
        <f t="shared" si="0"/>
        <v>102.69771179760356</v>
      </c>
    </row>
    <row r="110" spans="1:6" ht="12.75" customHeight="1" x14ac:dyDescent="0.2">
      <c r="A110" s="53">
        <v>6513</v>
      </c>
      <c r="B110" s="85" t="s">
        <v>266</v>
      </c>
      <c r="C110" s="50" t="s">
        <v>267</v>
      </c>
      <c r="D110" s="242">
        <v>6.98</v>
      </c>
      <c r="E110" s="242">
        <v>0</v>
      </c>
      <c r="F110" s="52">
        <f t="shared" si="0"/>
        <v>0</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1434.8</v>
      </c>
      <c r="E112" s="51">
        <f t="shared" si="25"/>
        <v>38000</v>
      </c>
      <c r="F112" s="52">
        <f t="shared" si="0"/>
        <v>2648.4527460273212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1434.8</v>
      </c>
      <c r="E117" s="242">
        <v>38000</v>
      </c>
      <c r="F117" s="52">
        <f t="shared" si="0"/>
        <v>2648.4527460273212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32301.759999999998</v>
      </c>
      <c r="E120" s="51">
        <f t="shared" si="26"/>
        <v>42414.3</v>
      </c>
      <c r="F120" s="52">
        <f t="shared" si="0"/>
        <v>131.3064675113678</v>
      </c>
    </row>
    <row r="121" spans="1:6" ht="12.75" customHeight="1" x14ac:dyDescent="0.2">
      <c r="A121" s="53">
        <v>6531</v>
      </c>
      <c r="B121" s="85" t="s">
        <v>288</v>
      </c>
      <c r="C121" s="50" t="s">
        <v>289</v>
      </c>
      <c r="D121" s="242">
        <v>0</v>
      </c>
      <c r="E121" s="242">
        <v>183.75</v>
      </c>
      <c r="F121" s="52" t="str">
        <f t="shared" si="0"/>
        <v>-</v>
      </c>
    </row>
    <row r="122" spans="1:6" ht="12.75" customHeight="1" x14ac:dyDescent="0.2">
      <c r="A122" s="53">
        <v>6532</v>
      </c>
      <c r="B122" s="85" t="s">
        <v>290</v>
      </c>
      <c r="C122" s="50" t="s">
        <v>291</v>
      </c>
      <c r="D122" s="242">
        <v>32301.759999999998</v>
      </c>
      <c r="E122" s="242">
        <v>42230.55</v>
      </c>
      <c r="F122" s="52">
        <f t="shared" si="0"/>
        <v>130.737613058855</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265.5</v>
      </c>
      <c r="E124" s="51">
        <f t="shared" si="27"/>
        <v>15648</v>
      </c>
      <c r="F124" s="52">
        <f t="shared" si="0"/>
        <v>5893.7853107344627</v>
      </c>
    </row>
    <row r="125" spans="1:6" ht="12.75" customHeight="1" x14ac:dyDescent="0.2">
      <c r="A125" s="53">
        <v>661</v>
      </c>
      <c r="B125" s="86" t="s">
        <v>296</v>
      </c>
      <c r="C125" s="50" t="s">
        <v>297</v>
      </c>
      <c r="D125" s="51">
        <f t="shared" ref="D125:E125" si="28">SUM(D126:D127)</f>
        <v>265.5</v>
      </c>
      <c r="E125" s="51">
        <f t="shared" si="28"/>
        <v>4148</v>
      </c>
      <c r="F125" s="52">
        <f t="shared" si="0"/>
        <v>1562.3352165725046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265.5</v>
      </c>
      <c r="E127" s="242">
        <v>4148</v>
      </c>
      <c r="F127" s="52">
        <f t="shared" si="0"/>
        <v>1562.3352165725046</v>
      </c>
    </row>
    <row r="128" spans="1:6" ht="24" x14ac:dyDescent="0.2">
      <c r="A128" s="53">
        <v>663</v>
      </c>
      <c r="B128" s="231" t="s">
        <v>302</v>
      </c>
      <c r="C128" s="50" t="s">
        <v>303</v>
      </c>
      <c r="D128" s="51">
        <f t="shared" ref="D128:E128" si="29">SUM(D129:D132)</f>
        <v>0</v>
      </c>
      <c r="E128" s="51">
        <f t="shared" si="29"/>
        <v>11500</v>
      </c>
      <c r="F128" s="52" t="str">
        <f t="shared" si="0"/>
        <v>-</v>
      </c>
    </row>
    <row r="129" spans="1:6" ht="12.75" customHeight="1" x14ac:dyDescent="0.2">
      <c r="A129" s="53">
        <v>6631</v>
      </c>
      <c r="B129" s="86" t="s">
        <v>304</v>
      </c>
      <c r="C129" s="50" t="s">
        <v>305</v>
      </c>
      <c r="D129" s="242">
        <v>0</v>
      </c>
      <c r="E129" s="242">
        <v>11500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10956.57</v>
      </c>
      <c r="E139" s="51">
        <f t="shared" si="33"/>
        <v>11737.41</v>
      </c>
      <c r="F139" s="52">
        <f t="shared" si="31"/>
        <v>107.12668289437298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10956.57</v>
      </c>
      <c r="E150" s="242">
        <v>11737.41</v>
      </c>
      <c r="F150" s="52">
        <f t="shared" si="31"/>
        <v>107.12668289437298</v>
      </c>
    </row>
    <row r="151" spans="1:6" ht="12.75" customHeight="1" x14ac:dyDescent="0.2">
      <c r="A151" s="53">
        <v>3</v>
      </c>
      <c r="B151" s="85" t="s">
        <v>348</v>
      </c>
      <c r="C151" s="50" t="s">
        <v>56</v>
      </c>
      <c r="D151" s="51">
        <f t="shared" ref="D151:E151" si="35">D152+D163+D196+D215+D224+D252+D263</f>
        <v>388177.97</v>
      </c>
      <c r="E151" s="51">
        <f t="shared" si="35"/>
        <v>403959.42000000004</v>
      </c>
      <c r="F151" s="52">
        <f t="shared" si="31"/>
        <v>104.06551922562737</v>
      </c>
    </row>
    <row r="152" spans="1:6" ht="12.75" customHeight="1" x14ac:dyDescent="0.2">
      <c r="A152" s="53">
        <v>31</v>
      </c>
      <c r="B152" s="85" t="s">
        <v>349</v>
      </c>
      <c r="C152" s="50" t="s">
        <v>350</v>
      </c>
      <c r="D152" s="51">
        <f t="shared" ref="D152:E152" si="36">D153+D158+D159</f>
        <v>193330.42</v>
      </c>
      <c r="E152" s="51">
        <f t="shared" si="36"/>
        <v>175987</v>
      </c>
      <c r="F152" s="52">
        <f t="shared" si="31"/>
        <v>91.029130335515745</v>
      </c>
    </row>
    <row r="153" spans="1:6" ht="12.75" customHeight="1" x14ac:dyDescent="0.2">
      <c r="A153" s="53">
        <v>311</v>
      </c>
      <c r="B153" s="85" t="s">
        <v>351</v>
      </c>
      <c r="C153" s="50" t="s">
        <v>352</v>
      </c>
      <c r="D153" s="51">
        <f t="shared" ref="D153:E153" si="37">SUM(D154:D157)</f>
        <v>164373.66</v>
      </c>
      <c r="E153" s="51">
        <f t="shared" si="37"/>
        <v>143963.53</v>
      </c>
      <c r="F153" s="52">
        <f t="shared" si="31"/>
        <v>87.583089650738444</v>
      </c>
    </row>
    <row r="154" spans="1:6" ht="12.75" customHeight="1" x14ac:dyDescent="0.2">
      <c r="A154" s="53">
        <v>3111</v>
      </c>
      <c r="B154" s="85" t="s">
        <v>353</v>
      </c>
      <c r="C154" s="50" t="s">
        <v>354</v>
      </c>
      <c r="D154" s="242">
        <v>164373.66</v>
      </c>
      <c r="E154" s="242">
        <v>143963.53</v>
      </c>
      <c r="F154" s="52">
        <f t="shared" si="31"/>
        <v>87.583089650738444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2300.88</v>
      </c>
      <c r="E158" s="242">
        <v>9466.2199999999993</v>
      </c>
      <c r="F158" s="52">
        <f t="shared" si="31"/>
        <v>411.41737074510615</v>
      </c>
    </row>
    <row r="159" spans="1:6" ht="12.75" customHeight="1" x14ac:dyDescent="0.2">
      <c r="A159" s="53">
        <v>313</v>
      </c>
      <c r="B159" s="85" t="s">
        <v>363</v>
      </c>
      <c r="C159" s="50" t="s">
        <v>364</v>
      </c>
      <c r="D159" s="51">
        <f t="shared" ref="D159:E159" si="38">SUM(D160:D162)</f>
        <v>26655.88</v>
      </c>
      <c r="E159" s="51">
        <f t="shared" si="38"/>
        <v>22557.25</v>
      </c>
      <c r="F159" s="52">
        <f t="shared" si="31"/>
        <v>84.623917874780346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26655.88</v>
      </c>
      <c r="E161" s="242">
        <v>22557.25</v>
      </c>
      <c r="F161" s="52">
        <f t="shared" si="31"/>
        <v>84.623917874780346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125145.17</v>
      </c>
      <c r="E163" s="51">
        <f t="shared" si="39"/>
        <v>157510.63000000003</v>
      </c>
      <c r="F163" s="52">
        <f t="shared" si="31"/>
        <v>125.86233252150285</v>
      </c>
    </row>
    <row r="164" spans="1:6" ht="12.75" customHeight="1" x14ac:dyDescent="0.2">
      <c r="A164" s="53">
        <v>321</v>
      </c>
      <c r="B164" s="85" t="s">
        <v>372</v>
      </c>
      <c r="C164" s="50" t="s">
        <v>373</v>
      </c>
      <c r="D164" s="51">
        <f t="shared" ref="D164:E164" si="40">SUM(D165:D168)</f>
        <v>2159.25</v>
      </c>
      <c r="E164" s="51">
        <f t="shared" si="40"/>
        <v>3824.13</v>
      </c>
      <c r="F164" s="52">
        <f t="shared" si="31"/>
        <v>177.10455019103856</v>
      </c>
    </row>
    <row r="165" spans="1:6" ht="12.75" customHeight="1" x14ac:dyDescent="0.2">
      <c r="A165" s="53">
        <v>3211</v>
      </c>
      <c r="B165" s="85" t="s">
        <v>374</v>
      </c>
      <c r="C165" s="50" t="s">
        <v>375</v>
      </c>
      <c r="D165" s="242">
        <v>334.4</v>
      </c>
      <c r="E165" s="242">
        <v>728.82</v>
      </c>
      <c r="F165" s="52">
        <f t="shared" si="31"/>
        <v>217.94856459330148</v>
      </c>
    </row>
    <row r="166" spans="1:6" ht="12.75" customHeight="1" x14ac:dyDescent="0.2">
      <c r="A166" s="53">
        <v>3212</v>
      </c>
      <c r="B166" s="85" t="s">
        <v>376</v>
      </c>
      <c r="C166" s="50" t="s">
        <v>377</v>
      </c>
      <c r="D166" s="242">
        <v>1412.77</v>
      </c>
      <c r="E166" s="242">
        <v>2532.81</v>
      </c>
      <c r="F166" s="52">
        <f t="shared" si="31"/>
        <v>179.27971290443597</v>
      </c>
    </row>
    <row r="167" spans="1:6" ht="12.75" customHeight="1" x14ac:dyDescent="0.2">
      <c r="A167" s="53">
        <v>3213</v>
      </c>
      <c r="B167" s="85" t="s">
        <v>378</v>
      </c>
      <c r="C167" s="50" t="s">
        <v>379</v>
      </c>
      <c r="D167" s="242">
        <v>395.34</v>
      </c>
      <c r="E167" s="242">
        <v>562.5</v>
      </c>
      <c r="F167" s="52">
        <f t="shared" si="31"/>
        <v>142.28259219911976</v>
      </c>
    </row>
    <row r="168" spans="1:6" ht="12.75" customHeight="1" x14ac:dyDescent="0.2">
      <c r="A168" s="53">
        <v>3214</v>
      </c>
      <c r="B168" s="85" t="s">
        <v>380</v>
      </c>
      <c r="C168" s="50" t="s">
        <v>381</v>
      </c>
      <c r="D168" s="242">
        <v>16.739999999999998</v>
      </c>
      <c r="E168" s="242">
        <v>0</v>
      </c>
      <c r="F168" s="52">
        <f t="shared" si="31"/>
        <v>0</v>
      </c>
    </row>
    <row r="169" spans="1:6" ht="12.75" customHeight="1" x14ac:dyDescent="0.2">
      <c r="A169" s="53">
        <v>322</v>
      </c>
      <c r="B169" s="85" t="s">
        <v>382</v>
      </c>
      <c r="C169" s="50" t="s">
        <v>383</v>
      </c>
      <c r="D169" s="51">
        <f t="shared" ref="D169:E169" si="41">SUM(D170:D176)</f>
        <v>49539.53</v>
      </c>
      <c r="E169" s="51">
        <f t="shared" si="41"/>
        <v>78689.72</v>
      </c>
      <c r="F169" s="52">
        <f t="shared" si="31"/>
        <v>158.84228211289047</v>
      </c>
    </row>
    <row r="170" spans="1:6" ht="12.75" customHeight="1" x14ac:dyDescent="0.2">
      <c r="A170" s="53">
        <v>3221</v>
      </c>
      <c r="B170" s="85" t="s">
        <v>384</v>
      </c>
      <c r="C170" s="50" t="s">
        <v>385</v>
      </c>
      <c r="D170" s="242">
        <v>13097.73</v>
      </c>
      <c r="E170" s="242">
        <v>3646.44</v>
      </c>
      <c r="F170" s="52">
        <f t="shared" si="31"/>
        <v>27.84024407282789</v>
      </c>
    </row>
    <row r="171" spans="1:6" ht="12.75" customHeight="1" x14ac:dyDescent="0.2">
      <c r="A171" s="53">
        <v>3222</v>
      </c>
      <c r="B171" s="85" t="s">
        <v>386</v>
      </c>
      <c r="C171" s="50" t="s">
        <v>387</v>
      </c>
      <c r="D171" s="242">
        <v>2956.86</v>
      </c>
      <c r="E171" s="242">
        <v>49671.199999999997</v>
      </c>
      <c r="F171" s="52">
        <f t="shared" si="31"/>
        <v>1679.8630980161383</v>
      </c>
    </row>
    <row r="172" spans="1:6" ht="12.75" customHeight="1" x14ac:dyDescent="0.2">
      <c r="A172" s="53">
        <v>3223</v>
      </c>
      <c r="B172" s="85" t="s">
        <v>388</v>
      </c>
      <c r="C172" s="50" t="s">
        <v>389</v>
      </c>
      <c r="D172" s="242">
        <v>21286.51</v>
      </c>
      <c r="E172" s="242">
        <v>20185.349999999999</v>
      </c>
      <c r="F172" s="52">
        <f t="shared" si="31"/>
        <v>94.826958482156058</v>
      </c>
    </row>
    <row r="173" spans="1:6" ht="12.75" customHeight="1" x14ac:dyDescent="0.2">
      <c r="A173" s="53">
        <v>3224</v>
      </c>
      <c r="B173" s="85" t="s">
        <v>390</v>
      </c>
      <c r="C173" s="50" t="s">
        <v>391</v>
      </c>
      <c r="D173" s="242">
        <v>11122.2</v>
      </c>
      <c r="E173" s="242">
        <v>2228.11</v>
      </c>
      <c r="F173" s="52">
        <f t="shared" si="31"/>
        <v>20.032997068925212</v>
      </c>
    </row>
    <row r="174" spans="1:6" ht="12.75" customHeight="1" x14ac:dyDescent="0.2">
      <c r="A174" s="53">
        <v>3225</v>
      </c>
      <c r="B174" s="85" t="s">
        <v>392</v>
      </c>
      <c r="C174" s="50" t="s">
        <v>393</v>
      </c>
      <c r="D174" s="242">
        <v>828.7</v>
      </c>
      <c r="E174" s="242">
        <v>2667.63</v>
      </c>
      <c r="F174" s="52">
        <f t="shared" si="31"/>
        <v>321.9053939905877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247.53</v>
      </c>
      <c r="E176" s="242">
        <v>290.99</v>
      </c>
      <c r="F176" s="52">
        <f t="shared" si="31"/>
        <v>117.55746778168303</v>
      </c>
    </row>
    <row r="177" spans="1:6" ht="12.75" customHeight="1" x14ac:dyDescent="0.2">
      <c r="A177" s="53">
        <v>323</v>
      </c>
      <c r="B177" s="85" t="s">
        <v>398</v>
      </c>
      <c r="C177" s="50" t="s">
        <v>399</v>
      </c>
      <c r="D177" s="51">
        <f t="shared" ref="D177:E177" si="42">SUM(D178:D186)</f>
        <v>55197.220000000008</v>
      </c>
      <c r="E177" s="51">
        <f t="shared" si="42"/>
        <v>61497.3</v>
      </c>
      <c r="F177" s="52">
        <f t="shared" si="31"/>
        <v>111.41376322938001</v>
      </c>
    </row>
    <row r="178" spans="1:6" ht="12.75" customHeight="1" x14ac:dyDescent="0.2">
      <c r="A178" s="53">
        <v>3231</v>
      </c>
      <c r="B178" s="85" t="s">
        <v>400</v>
      </c>
      <c r="C178" s="50" t="s">
        <v>401</v>
      </c>
      <c r="D178" s="242">
        <v>3236.42</v>
      </c>
      <c r="E178" s="242">
        <v>3623.97</v>
      </c>
      <c r="F178" s="52">
        <f t="shared" si="31"/>
        <v>111.97465100326905</v>
      </c>
    </row>
    <row r="179" spans="1:6" ht="12.75" customHeight="1" x14ac:dyDescent="0.2">
      <c r="A179" s="53">
        <v>3232</v>
      </c>
      <c r="B179" s="85" t="s">
        <v>402</v>
      </c>
      <c r="C179" s="50" t="s">
        <v>403</v>
      </c>
      <c r="D179" s="242">
        <v>9568.9599999999991</v>
      </c>
      <c r="E179" s="242">
        <v>18026.04</v>
      </c>
      <c r="F179" s="52">
        <f t="shared" si="31"/>
        <v>188.38034645353312</v>
      </c>
    </row>
    <row r="180" spans="1:6" ht="12.75" customHeight="1" x14ac:dyDescent="0.2">
      <c r="A180" s="53">
        <v>3233</v>
      </c>
      <c r="B180" s="85" t="s">
        <v>404</v>
      </c>
      <c r="C180" s="50" t="s">
        <v>405</v>
      </c>
      <c r="D180" s="242">
        <v>15589.37</v>
      </c>
      <c r="E180" s="242">
        <v>10541.95</v>
      </c>
      <c r="F180" s="52">
        <f t="shared" si="31"/>
        <v>67.622681352742291</v>
      </c>
    </row>
    <row r="181" spans="1:6" ht="12.75" customHeight="1" x14ac:dyDescent="0.2">
      <c r="A181" s="53">
        <v>3234</v>
      </c>
      <c r="B181" s="85" t="s">
        <v>406</v>
      </c>
      <c r="C181" s="50" t="s">
        <v>407</v>
      </c>
      <c r="D181" s="242">
        <v>9080.44</v>
      </c>
      <c r="E181" s="242">
        <v>16183.7</v>
      </c>
      <c r="F181" s="52">
        <f t="shared" si="31"/>
        <v>178.22594499825999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43.8</v>
      </c>
      <c r="E183" s="242">
        <v>154.91999999999999</v>
      </c>
      <c r="F183" s="52">
        <f t="shared" si="31"/>
        <v>353.69863013698631</v>
      </c>
    </row>
    <row r="184" spans="1:6" ht="12.75" customHeight="1" x14ac:dyDescent="0.2">
      <c r="A184" s="53">
        <v>3237</v>
      </c>
      <c r="B184" s="85" t="s">
        <v>412</v>
      </c>
      <c r="C184" s="50" t="s">
        <v>413</v>
      </c>
      <c r="D184" s="242">
        <v>12835.18</v>
      </c>
      <c r="E184" s="242">
        <v>8088.65</v>
      </c>
      <c r="F184" s="52">
        <f t="shared" si="31"/>
        <v>63.01937331615138</v>
      </c>
    </row>
    <row r="185" spans="1:6" ht="12.75" customHeight="1" x14ac:dyDescent="0.2">
      <c r="A185" s="53">
        <v>3238</v>
      </c>
      <c r="B185" s="85" t="s">
        <v>414</v>
      </c>
      <c r="C185" s="50" t="s">
        <v>415</v>
      </c>
      <c r="D185" s="242">
        <v>1813.04</v>
      </c>
      <c r="E185" s="242">
        <v>1266.01</v>
      </c>
      <c r="F185" s="52">
        <f t="shared" si="31"/>
        <v>69.828023650884703</v>
      </c>
    </row>
    <row r="186" spans="1:6" ht="12.75" customHeight="1" x14ac:dyDescent="0.2">
      <c r="A186" s="53">
        <v>3239</v>
      </c>
      <c r="B186" s="85" t="s">
        <v>416</v>
      </c>
      <c r="C186" s="50" t="s">
        <v>417</v>
      </c>
      <c r="D186" s="242">
        <v>3030.01</v>
      </c>
      <c r="E186" s="242">
        <v>3612.06</v>
      </c>
      <c r="F186" s="52">
        <f t="shared" si="31"/>
        <v>119.20950755938098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18249.169999999998</v>
      </c>
      <c r="E188" s="51">
        <f t="shared" si="43"/>
        <v>13499.480000000001</v>
      </c>
      <c r="F188" s="52">
        <f t="shared" si="31"/>
        <v>73.973117681516484</v>
      </c>
    </row>
    <row r="189" spans="1:6" ht="12.75" customHeight="1" x14ac:dyDescent="0.2">
      <c r="A189" s="53">
        <v>3291</v>
      </c>
      <c r="B189" s="232" t="s">
        <v>422</v>
      </c>
      <c r="C189" s="50" t="s">
        <v>423</v>
      </c>
      <c r="D189" s="242">
        <v>5391</v>
      </c>
      <c r="E189" s="242">
        <v>4666.59</v>
      </c>
      <c r="F189" s="52">
        <f t="shared" si="31"/>
        <v>86.562604340567617</v>
      </c>
    </row>
    <row r="190" spans="1:6" ht="12.75" customHeight="1" x14ac:dyDescent="0.2">
      <c r="A190" s="53">
        <v>3292</v>
      </c>
      <c r="B190" s="85" t="s">
        <v>424</v>
      </c>
      <c r="C190" s="50" t="s">
        <v>425</v>
      </c>
      <c r="D190" s="242">
        <v>0</v>
      </c>
      <c r="E190" s="242">
        <v>852.46</v>
      </c>
      <c r="F190" s="52" t="str">
        <f t="shared" si="31"/>
        <v>-</v>
      </c>
    </row>
    <row r="191" spans="1:6" ht="12.75" customHeight="1" x14ac:dyDescent="0.2">
      <c r="A191" s="53">
        <v>3293</v>
      </c>
      <c r="B191" s="85" t="s">
        <v>426</v>
      </c>
      <c r="C191" s="50" t="s">
        <v>427</v>
      </c>
      <c r="D191" s="242">
        <v>2529.4499999999998</v>
      </c>
      <c r="E191" s="242">
        <v>2892.97</v>
      </c>
      <c r="F191" s="52">
        <f t="shared" si="31"/>
        <v>114.37150368657218</v>
      </c>
    </row>
    <row r="192" spans="1:6" ht="12.75" customHeight="1" x14ac:dyDescent="0.2">
      <c r="A192" s="53">
        <v>3294</v>
      </c>
      <c r="B192" s="85" t="s">
        <v>428</v>
      </c>
      <c r="C192" s="50" t="s">
        <v>429</v>
      </c>
      <c r="D192" s="242">
        <v>0</v>
      </c>
      <c r="E192" s="242">
        <v>1.5</v>
      </c>
      <c r="F192" s="52" t="str">
        <f t="shared" si="31"/>
        <v>-</v>
      </c>
    </row>
    <row r="193" spans="1:6" ht="12.75" customHeight="1" x14ac:dyDescent="0.2">
      <c r="A193" s="53">
        <v>3295</v>
      </c>
      <c r="B193" s="85" t="s">
        <v>430</v>
      </c>
      <c r="C193" s="50" t="s">
        <v>431</v>
      </c>
      <c r="D193" s="242">
        <v>1839.37</v>
      </c>
      <c r="E193" s="242">
        <v>422.53</v>
      </c>
      <c r="F193" s="52">
        <f t="shared" si="31"/>
        <v>22.971452181997094</v>
      </c>
    </row>
    <row r="194" spans="1:6" ht="12.75" customHeight="1" x14ac:dyDescent="0.2">
      <c r="A194" s="53" t="s">
        <v>432</v>
      </c>
      <c r="B194" s="85" t="s">
        <v>433</v>
      </c>
      <c r="C194" s="50" t="s">
        <v>432</v>
      </c>
      <c r="D194" s="242">
        <v>951.18</v>
      </c>
      <c r="E194" s="242">
        <v>0</v>
      </c>
      <c r="F194" s="52">
        <f t="shared" si="31"/>
        <v>0</v>
      </c>
    </row>
    <row r="195" spans="1:6" ht="12.75" customHeight="1" x14ac:dyDescent="0.2">
      <c r="A195" s="53">
        <v>3299</v>
      </c>
      <c r="B195" s="85" t="s">
        <v>434</v>
      </c>
      <c r="C195" s="50" t="s">
        <v>435</v>
      </c>
      <c r="D195" s="242">
        <v>7538.17</v>
      </c>
      <c r="E195" s="242">
        <v>4663.43</v>
      </c>
      <c r="F195" s="52">
        <f t="shared" si="31"/>
        <v>61.864219034593283</v>
      </c>
    </row>
    <row r="196" spans="1:6" ht="12.75" customHeight="1" x14ac:dyDescent="0.2">
      <c r="A196" s="53">
        <v>34</v>
      </c>
      <c r="B196" s="232" t="s">
        <v>436</v>
      </c>
      <c r="C196" s="50" t="s">
        <v>437</v>
      </c>
      <c r="D196" s="51">
        <f t="shared" ref="D196:E196" si="44">D197+D202+D210</f>
        <v>7995.8799999999992</v>
      </c>
      <c r="E196" s="51">
        <f t="shared" si="44"/>
        <v>2965.68</v>
      </c>
      <c r="F196" s="52">
        <f t="shared" si="31"/>
        <v>37.090101402222146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7995.8799999999992</v>
      </c>
      <c r="E210" s="51">
        <f t="shared" si="47"/>
        <v>2965.68</v>
      </c>
      <c r="F210" s="52">
        <f t="shared" si="31"/>
        <v>37.090101402222146</v>
      </c>
    </row>
    <row r="211" spans="1:6" ht="12.75" customHeight="1" x14ac:dyDescent="0.2">
      <c r="A211" s="53">
        <v>3431</v>
      </c>
      <c r="B211" s="232" t="s">
        <v>466</v>
      </c>
      <c r="C211" s="50" t="s">
        <v>467</v>
      </c>
      <c r="D211" s="242">
        <v>4314.7</v>
      </c>
      <c r="E211" s="242">
        <v>2940.19</v>
      </c>
      <c r="F211" s="52">
        <f t="shared" si="31"/>
        <v>68.14355575126892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3681.18</v>
      </c>
      <c r="E214" s="242">
        <v>25.49</v>
      </c>
      <c r="F214" s="52">
        <f t="shared" si="31"/>
        <v>0.69244101076285314</v>
      </c>
    </row>
    <row r="215" spans="1:6" ht="12.75" customHeight="1" x14ac:dyDescent="0.2">
      <c r="A215" s="53">
        <v>35</v>
      </c>
      <c r="B215" s="85" t="s">
        <v>474</v>
      </c>
      <c r="C215" s="50" t="s">
        <v>475</v>
      </c>
      <c r="D215" s="51">
        <f t="shared" ref="D215:E215" si="48">D216+D219+D223</f>
        <v>383.6</v>
      </c>
      <c r="E215" s="51">
        <f t="shared" si="48"/>
        <v>537.76</v>
      </c>
      <c r="F215" s="52">
        <f t="shared" si="31"/>
        <v>140.18769551616265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383.6</v>
      </c>
      <c r="E219" s="51">
        <f t="shared" si="50"/>
        <v>537.76</v>
      </c>
      <c r="F219" s="52">
        <f t="shared" si="31"/>
        <v>140.18769551616265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383.6</v>
      </c>
      <c r="E222" s="242">
        <v>537.76</v>
      </c>
      <c r="F222" s="52">
        <f t="shared" si="31"/>
        <v>140.18769551616265</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13855.920000000002</v>
      </c>
      <c r="E252" s="51">
        <f t="shared" si="63"/>
        <v>13392.69</v>
      </c>
      <c r="F252" s="52">
        <f t="shared" ref="F252:F258" si="64">IF(D252&lt;&gt;0,IF(E252/D252&gt;=100,"&gt;&gt;100",E252/D252*100),"-")</f>
        <v>96.656808064711683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13855.920000000002</v>
      </c>
      <c r="E259" s="51">
        <f t="shared" si="66"/>
        <v>13392.69</v>
      </c>
      <c r="F259" s="52">
        <f t="shared" ref="F259:F262" si="67">IF(D259&lt;&gt;0,IF(E259/D259&gt;=100,"&gt;&gt;100",E259/D259*100),"-")</f>
        <v>96.656808064711683</v>
      </c>
    </row>
    <row r="260" spans="1:6" ht="12.75" customHeight="1" x14ac:dyDescent="0.2">
      <c r="A260" s="53">
        <v>3721</v>
      </c>
      <c r="B260" s="85" t="s">
        <v>560</v>
      </c>
      <c r="C260" s="50" t="s">
        <v>561</v>
      </c>
      <c r="D260" s="242">
        <v>10462.120000000001</v>
      </c>
      <c r="E260" s="242">
        <v>10722.28</v>
      </c>
      <c r="F260" s="52">
        <f t="shared" si="67"/>
        <v>102.48668529896425</v>
      </c>
    </row>
    <row r="261" spans="1:6" ht="12.75" customHeight="1" x14ac:dyDescent="0.2">
      <c r="A261" s="53">
        <v>3722</v>
      </c>
      <c r="B261" s="85" t="s">
        <v>562</v>
      </c>
      <c r="C261" s="50" t="s">
        <v>563</v>
      </c>
      <c r="D261" s="242">
        <v>3393.8</v>
      </c>
      <c r="E261" s="242">
        <v>2670.41</v>
      </c>
      <c r="F261" s="52">
        <f t="shared" si="67"/>
        <v>78.684954917791259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47466.98</v>
      </c>
      <c r="E263" s="51">
        <f t="shared" si="68"/>
        <v>53565.66</v>
      </c>
      <c r="F263" s="52">
        <f t="shared" ref="F263:F267" si="69">IF(D263&lt;&gt;0,IF(E263/D263&gt;=100,"&gt;&gt;100",E263/D263*100),"-")</f>
        <v>112.84825788369093</v>
      </c>
    </row>
    <row r="264" spans="1:6" ht="12.75" customHeight="1" x14ac:dyDescent="0.2">
      <c r="A264" s="53">
        <v>381</v>
      </c>
      <c r="B264" s="85" t="s">
        <v>568</v>
      </c>
      <c r="C264" s="50" t="s">
        <v>569</v>
      </c>
      <c r="D264" s="51">
        <f t="shared" ref="D264:E264" si="70">SUM(D265:D267)</f>
        <v>44266.98</v>
      </c>
      <c r="E264" s="51">
        <f t="shared" si="70"/>
        <v>52165.66</v>
      </c>
      <c r="F264" s="52">
        <f t="shared" si="69"/>
        <v>117.84327731415154</v>
      </c>
    </row>
    <row r="265" spans="1:6" ht="12.75" customHeight="1" x14ac:dyDescent="0.2">
      <c r="A265" s="53">
        <v>3811</v>
      </c>
      <c r="B265" s="85" t="s">
        <v>570</v>
      </c>
      <c r="C265" s="50" t="s">
        <v>571</v>
      </c>
      <c r="D265" s="242">
        <v>44266.98</v>
      </c>
      <c r="E265" s="242">
        <v>52165.66</v>
      </c>
      <c r="F265" s="52">
        <f t="shared" si="69"/>
        <v>117.84327731415154</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3200</v>
      </c>
      <c r="E268" s="51">
        <f t="shared" si="71"/>
        <v>1400</v>
      </c>
      <c r="F268" s="52">
        <f t="shared" ref="F268:F272" si="72">IF(D268&lt;&gt;0,IF(E268/D268&gt;=100,"&gt;&gt;100",E268/D268*100),"-")</f>
        <v>43.75</v>
      </c>
    </row>
    <row r="269" spans="1:6" ht="12.75" customHeight="1" x14ac:dyDescent="0.2">
      <c r="A269" s="53">
        <v>3821</v>
      </c>
      <c r="B269" s="85" t="s">
        <v>578</v>
      </c>
      <c r="C269" s="50" t="s">
        <v>579</v>
      </c>
      <c r="D269" s="242">
        <v>3200</v>
      </c>
      <c r="E269" s="242">
        <v>1400</v>
      </c>
      <c r="F269" s="52">
        <f t="shared" si="72"/>
        <v>43.75</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388177.97</v>
      </c>
      <c r="E289" s="51">
        <f t="shared" si="79"/>
        <v>403959.42000000004</v>
      </c>
      <c r="F289" s="52">
        <f t="shared" si="76"/>
        <v>104.06551922562737</v>
      </c>
    </row>
    <row r="290" spans="1:6" ht="12.75" customHeight="1" x14ac:dyDescent="0.2">
      <c r="A290" s="53" t="s">
        <v>609</v>
      </c>
      <c r="B290" s="85" t="s">
        <v>620</v>
      </c>
      <c r="C290" s="50" t="s">
        <v>621</v>
      </c>
      <c r="D290" s="51">
        <f>IF(D6&gt;=D289,D6-D289,0)</f>
        <v>10242.550000000047</v>
      </c>
      <c r="E290" s="51">
        <f>IF(E6&gt;=E289,E6-E289,0)</f>
        <v>299918.99000000011</v>
      </c>
      <c r="F290" s="52">
        <f t="shared" si="76"/>
        <v>2928.1672044559095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82588.350000000006</v>
      </c>
      <c r="E292" s="242">
        <v>0</v>
      </c>
      <c r="F292" s="52">
        <f t="shared" si="76"/>
        <v>0</v>
      </c>
    </row>
    <row r="293" spans="1:6" ht="12.75" customHeight="1" x14ac:dyDescent="0.2">
      <c r="A293" s="53">
        <v>92221</v>
      </c>
      <c r="B293" s="85" t="s">
        <v>626</v>
      </c>
      <c r="C293" s="50" t="s">
        <v>627</v>
      </c>
      <c r="D293" s="242">
        <v>0</v>
      </c>
      <c r="E293" s="242">
        <v>16498.560000000001</v>
      </c>
      <c r="F293" s="52" t="str">
        <f t="shared" si="76"/>
        <v>-</v>
      </c>
    </row>
    <row r="294" spans="1:6" ht="12.75" customHeight="1" x14ac:dyDescent="0.2">
      <c r="A294" s="53">
        <v>96</v>
      </c>
      <c r="B294" s="85" t="s">
        <v>628</v>
      </c>
      <c r="C294" s="50" t="s">
        <v>629</v>
      </c>
      <c r="D294" s="242">
        <v>76694.61</v>
      </c>
      <c r="E294" s="242">
        <v>74935.350000000006</v>
      </c>
      <c r="F294" s="52">
        <f t="shared" si="76"/>
        <v>97.706149102264177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1261.78</v>
      </c>
      <c r="E298" s="51">
        <f t="shared" si="80"/>
        <v>17472.809999999998</v>
      </c>
      <c r="F298" s="52">
        <f t="shared" ref="F298:F418" si="81">IF(D298&lt;&gt;0,IF(E298/D298&gt;=100,"&gt;&gt;100",E298/D298*100),"-")</f>
        <v>1384.7746833837909</v>
      </c>
    </row>
    <row r="299" spans="1:6" ht="12.75" customHeight="1" x14ac:dyDescent="0.2">
      <c r="A299" s="53">
        <v>71</v>
      </c>
      <c r="B299" s="85" t="s">
        <v>637</v>
      </c>
      <c r="C299" s="50" t="s">
        <v>638</v>
      </c>
      <c r="D299" s="51">
        <f t="shared" ref="D299:E299" si="82">D300+D304</f>
        <v>0</v>
      </c>
      <c r="E299" s="51">
        <f t="shared" si="82"/>
        <v>9500</v>
      </c>
      <c r="F299" s="52" t="str">
        <f t="shared" si="81"/>
        <v>-</v>
      </c>
    </row>
    <row r="300" spans="1:6" ht="24" x14ac:dyDescent="0.2">
      <c r="A300" s="53">
        <v>711</v>
      </c>
      <c r="B300" s="85" t="s">
        <v>639</v>
      </c>
      <c r="C300" s="50" t="s">
        <v>640</v>
      </c>
      <c r="D300" s="51">
        <f t="shared" ref="D300:E300" si="83">SUM(D301:D303)</f>
        <v>0</v>
      </c>
      <c r="E300" s="51">
        <f t="shared" si="83"/>
        <v>9500</v>
      </c>
      <c r="F300" s="52" t="str">
        <f t="shared" si="81"/>
        <v>-</v>
      </c>
    </row>
    <row r="301" spans="1:6" ht="12.75" customHeight="1" x14ac:dyDescent="0.2">
      <c r="A301" s="53">
        <v>7111</v>
      </c>
      <c r="B301" s="85" t="s">
        <v>641</v>
      </c>
      <c r="C301" s="50" t="s">
        <v>642</v>
      </c>
      <c r="D301" s="242">
        <v>0</v>
      </c>
      <c r="E301" s="242">
        <v>9500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1261.78</v>
      </c>
      <c r="E311" s="51">
        <f t="shared" si="85"/>
        <v>7972.8099999999995</v>
      </c>
      <c r="F311" s="52">
        <f t="shared" si="81"/>
        <v>631.87005658672661</v>
      </c>
    </row>
    <row r="312" spans="1:6" ht="12.75" customHeight="1" x14ac:dyDescent="0.2">
      <c r="A312" s="53">
        <v>721</v>
      </c>
      <c r="B312" s="85" t="s">
        <v>663</v>
      </c>
      <c r="C312" s="50" t="s">
        <v>664</v>
      </c>
      <c r="D312" s="51">
        <f t="shared" ref="D312:E312" si="86">SUM(D313:D316)</f>
        <v>1061.78</v>
      </c>
      <c r="E312" s="51">
        <f t="shared" si="86"/>
        <v>7972.8099999999995</v>
      </c>
      <c r="F312" s="52">
        <f t="shared" si="81"/>
        <v>750.89095669536061</v>
      </c>
    </row>
    <row r="313" spans="1:6" ht="12.75" customHeight="1" x14ac:dyDescent="0.2">
      <c r="A313" s="53">
        <v>7211</v>
      </c>
      <c r="B313" s="85" t="s">
        <v>665</v>
      </c>
      <c r="C313" s="50" t="s">
        <v>666</v>
      </c>
      <c r="D313" s="242">
        <v>0</v>
      </c>
      <c r="E313" s="242">
        <v>2142.81</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1061.78</v>
      </c>
      <c r="E316" s="242">
        <v>5830</v>
      </c>
      <c r="F316" s="52">
        <f t="shared" si="81"/>
        <v>549.07796341991752</v>
      </c>
    </row>
    <row r="317" spans="1:6" ht="12.75" customHeight="1" x14ac:dyDescent="0.2">
      <c r="A317" s="53">
        <v>722</v>
      </c>
      <c r="B317" s="85" t="s">
        <v>673</v>
      </c>
      <c r="C317" s="50" t="s">
        <v>674</v>
      </c>
      <c r="D317" s="51">
        <f t="shared" ref="D317:E317" si="87">SUM(D318:D325)</f>
        <v>200</v>
      </c>
      <c r="E317" s="51">
        <f t="shared" si="87"/>
        <v>0</v>
      </c>
      <c r="F317" s="52">
        <f t="shared" si="81"/>
        <v>0</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200</v>
      </c>
      <c r="E324" s="242">
        <v>0</v>
      </c>
      <c r="F324" s="52">
        <f t="shared" si="81"/>
        <v>0</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125044.09</v>
      </c>
      <c r="E350" s="51">
        <f t="shared" si="95"/>
        <v>121156.65999999999</v>
      </c>
      <c r="F350" s="52">
        <f t="shared" si="81"/>
        <v>96.891152552671613</v>
      </c>
    </row>
    <row r="351" spans="1:6" ht="12.75" customHeight="1" x14ac:dyDescent="0.2">
      <c r="A351" s="53">
        <v>41</v>
      </c>
      <c r="B351" s="85" t="s">
        <v>741</v>
      </c>
      <c r="C351" s="50" t="s">
        <v>742</v>
      </c>
      <c r="D351" s="51">
        <f t="shared" ref="D351:E351" si="96">D352+D356</f>
        <v>18226.900000000001</v>
      </c>
      <c r="E351" s="51">
        <f t="shared" si="96"/>
        <v>950</v>
      </c>
      <c r="F351" s="52">
        <f t="shared" si="81"/>
        <v>5.2120766559316172</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18226.900000000001</v>
      </c>
      <c r="E356" s="51">
        <f t="shared" si="98"/>
        <v>950</v>
      </c>
      <c r="F356" s="52">
        <f t="shared" si="81"/>
        <v>5.2120766559316172</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18226.900000000001</v>
      </c>
      <c r="E362" s="242">
        <v>950</v>
      </c>
      <c r="F362" s="52">
        <f t="shared" si="81"/>
        <v>5.2120766559316172</v>
      </c>
    </row>
    <row r="363" spans="1:6" ht="24" x14ac:dyDescent="0.2">
      <c r="A363" s="53">
        <v>42</v>
      </c>
      <c r="B363" s="232" t="s">
        <v>757</v>
      </c>
      <c r="C363" s="50" t="s">
        <v>758</v>
      </c>
      <c r="D363" s="51">
        <f t="shared" ref="D363:E363" si="99">D364+D369+D378+D383+D388+D391</f>
        <v>106817.19</v>
      </c>
      <c r="E363" s="51">
        <f t="shared" si="99"/>
        <v>120206.65999999999</v>
      </c>
      <c r="F363" s="52">
        <f t="shared" si="81"/>
        <v>112.53493936696893</v>
      </c>
    </row>
    <row r="364" spans="1:6" ht="12.75" customHeight="1" x14ac:dyDescent="0.2">
      <c r="A364" s="53">
        <v>421</v>
      </c>
      <c r="B364" s="85" t="s">
        <v>759</v>
      </c>
      <c r="C364" s="50" t="s">
        <v>760</v>
      </c>
      <c r="D364" s="51">
        <f t="shared" ref="D364:E364" si="100">SUM(D365:D368)</f>
        <v>106817.19</v>
      </c>
      <c r="E364" s="51">
        <f t="shared" si="100"/>
        <v>99111.89</v>
      </c>
      <c r="F364" s="52">
        <f t="shared" si="81"/>
        <v>92.786460681094496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7977.48</v>
      </c>
      <c r="F367" s="52" t="str">
        <f t="shared" si="81"/>
        <v>-</v>
      </c>
    </row>
    <row r="368" spans="1:6" ht="12.75" customHeight="1" x14ac:dyDescent="0.2">
      <c r="A368" s="53">
        <v>4214</v>
      </c>
      <c r="B368" s="85" t="s">
        <v>671</v>
      </c>
      <c r="C368" s="50" t="s">
        <v>764</v>
      </c>
      <c r="D368" s="242">
        <v>106817.19</v>
      </c>
      <c r="E368" s="242">
        <v>91134.41</v>
      </c>
      <c r="F368" s="52">
        <f t="shared" si="81"/>
        <v>85.318112187748056</v>
      </c>
    </row>
    <row r="369" spans="1:6" ht="12.75" customHeight="1" x14ac:dyDescent="0.2">
      <c r="A369" s="53">
        <v>422</v>
      </c>
      <c r="B369" s="85" t="s">
        <v>765</v>
      </c>
      <c r="C369" s="50" t="s">
        <v>766</v>
      </c>
      <c r="D369" s="51">
        <f t="shared" ref="D369:E369" si="101">SUM(D370:D377)</f>
        <v>0</v>
      </c>
      <c r="E369" s="51">
        <f t="shared" si="101"/>
        <v>5155.57</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1066.82</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4088.75</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15939.2</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15939.2</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123782.31</v>
      </c>
      <c r="E408" s="51">
        <f t="shared" si="111"/>
        <v>103683.84999999999</v>
      </c>
      <c r="F408" s="52">
        <f t="shared" si="81"/>
        <v>83.763059519571087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399682.30000000005</v>
      </c>
      <c r="E412" s="51">
        <f>E6+E298</f>
        <v>721351.2200000002</v>
      </c>
      <c r="F412" s="52">
        <f t="shared" si="81"/>
        <v>180.48115215509921</v>
      </c>
    </row>
    <row r="413" spans="1:6" ht="12.75" customHeight="1" x14ac:dyDescent="0.2">
      <c r="A413" s="53" t="s">
        <v>609</v>
      </c>
      <c r="B413" s="85" t="s">
        <v>832</v>
      </c>
      <c r="C413" s="50" t="s">
        <v>833</v>
      </c>
      <c r="D413" s="51">
        <f t="shared" ref="D413:E413" si="112">D289+D350</f>
        <v>513222.05999999994</v>
      </c>
      <c r="E413" s="51">
        <f t="shared" si="112"/>
        <v>525116.08000000007</v>
      </c>
      <c r="F413" s="52">
        <f t="shared" si="81"/>
        <v>102.31751924303489</v>
      </c>
    </row>
    <row r="414" spans="1:6" ht="12.75" customHeight="1" x14ac:dyDescent="0.2">
      <c r="A414" s="53" t="s">
        <v>609</v>
      </c>
      <c r="B414" s="85" t="s">
        <v>834</v>
      </c>
      <c r="C414" s="50" t="s">
        <v>835</v>
      </c>
      <c r="D414" s="51">
        <f t="shared" ref="D414:E414" si="113">IF(D412&gt;=D413,D412-D413,0)</f>
        <v>0</v>
      </c>
      <c r="E414" s="51">
        <f t="shared" si="113"/>
        <v>196235.14000000013</v>
      </c>
      <c r="F414" s="52" t="str">
        <f t="shared" si="81"/>
        <v>-</v>
      </c>
    </row>
    <row r="415" spans="1:6" ht="12.75" customHeight="1" x14ac:dyDescent="0.2">
      <c r="A415" s="53" t="s">
        <v>609</v>
      </c>
      <c r="B415" s="85" t="s">
        <v>836</v>
      </c>
      <c r="C415" s="50" t="s">
        <v>837</v>
      </c>
      <c r="D415" s="51">
        <f t="shared" ref="D415:E415" si="114">IF(D413&gt;=D412,D413-D412,0)</f>
        <v>113539.75999999989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82588.350000000006</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16498.560000000001</v>
      </c>
      <c r="F417" s="52" t="str">
        <f t="shared" si="81"/>
        <v>-</v>
      </c>
    </row>
    <row r="418" spans="1:6" ht="12.75" customHeight="1" x14ac:dyDescent="0.2">
      <c r="A418" s="55" t="s">
        <v>843</v>
      </c>
      <c r="B418" s="233" t="s">
        <v>844</v>
      </c>
      <c r="C418" s="56" t="s">
        <v>845</v>
      </c>
      <c r="D418" s="62">
        <f t="shared" ref="D418:E418" si="117">D294+D411</f>
        <v>76694.61</v>
      </c>
      <c r="E418" s="62">
        <f t="shared" si="117"/>
        <v>74935.350000000006</v>
      </c>
      <c r="F418" s="57">
        <f t="shared" si="81"/>
        <v>97.706149102264177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7967.72</v>
      </c>
      <c r="E528" s="51">
        <f t="shared" si="148"/>
        <v>11438.2</v>
      </c>
      <c r="F528" s="52">
        <f t="shared" si="119"/>
        <v>143.5567514922713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7967.72</v>
      </c>
      <c r="E593" s="51">
        <f t="shared" si="167"/>
        <v>11438.2</v>
      </c>
      <c r="F593" s="52">
        <f t="shared" si="119"/>
        <v>143.5567514922713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7967.72</v>
      </c>
      <c r="E617" s="51">
        <f t="shared" si="173"/>
        <v>11438.2</v>
      </c>
      <c r="F617" s="52">
        <f t="shared" si="119"/>
        <v>143.5567514922713</v>
      </c>
    </row>
    <row r="618" spans="1:6" ht="12.75" customHeight="1" x14ac:dyDescent="0.2">
      <c r="A618" s="53">
        <v>5471</v>
      </c>
      <c r="B618" s="85" t="s">
        <v>1234</v>
      </c>
      <c r="C618" s="50" t="s">
        <v>1235</v>
      </c>
      <c r="D618" s="242">
        <v>7967.72</v>
      </c>
      <c r="E618" s="242">
        <v>11438.2</v>
      </c>
      <c r="F618" s="52">
        <f t="shared" si="119"/>
        <v>143.5567514922713</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7967.72</v>
      </c>
      <c r="E636" s="51">
        <f t="shared" si="179"/>
        <v>11438.2</v>
      </c>
      <c r="F636" s="52">
        <f t="shared" si="119"/>
        <v>143.5567514922713</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399682.30000000005</v>
      </c>
      <c r="E639" s="51">
        <f t="shared" si="180"/>
        <v>721351.2200000002</v>
      </c>
      <c r="F639" s="52">
        <f t="shared" si="119"/>
        <v>180.48115215509921</v>
      </c>
    </row>
    <row r="640" spans="1:6" ht="12.75" customHeight="1" x14ac:dyDescent="0.2">
      <c r="A640" s="53" t="s">
        <v>609</v>
      </c>
      <c r="B640" s="85" t="s">
        <v>1278</v>
      </c>
      <c r="C640" s="50" t="s">
        <v>1279</v>
      </c>
      <c r="D640" s="51">
        <f t="shared" ref="D640:E640" si="181">D413+D528</f>
        <v>521189.77999999991</v>
      </c>
      <c r="E640" s="51">
        <f t="shared" si="181"/>
        <v>536554.28</v>
      </c>
      <c r="F640" s="52">
        <f t="shared" si="119"/>
        <v>102.94796647777709</v>
      </c>
    </row>
    <row r="641" spans="1:6" ht="12.75" customHeight="1" x14ac:dyDescent="0.2">
      <c r="A641" s="53" t="s">
        <v>609</v>
      </c>
      <c r="B641" s="85" t="s">
        <v>1280</v>
      </c>
      <c r="C641" s="50" t="s">
        <v>1281</v>
      </c>
      <c r="D641" s="51">
        <f t="shared" ref="D641:E641" si="182">IF(D639&gt;=D640,D639-D640,0)</f>
        <v>0</v>
      </c>
      <c r="E641" s="51">
        <f t="shared" si="182"/>
        <v>184796.94000000018</v>
      </c>
      <c r="F641" s="52" t="str">
        <f t="shared" si="119"/>
        <v>-</v>
      </c>
    </row>
    <row r="642" spans="1:6" ht="12.75" customHeight="1" x14ac:dyDescent="0.2">
      <c r="A642" s="53" t="s">
        <v>609</v>
      </c>
      <c r="B642" s="85" t="s">
        <v>1282</v>
      </c>
      <c r="C642" s="50" t="s">
        <v>1283</v>
      </c>
      <c r="D642" s="51">
        <f t="shared" ref="D642:E642" si="183">IF(D640&gt;=D639,D640-D639,0)</f>
        <v>121507.47999999986</v>
      </c>
      <c r="E642" s="51">
        <f t="shared" si="183"/>
        <v>0</v>
      </c>
      <c r="F642" s="52">
        <f t="shared" si="119"/>
        <v>0</v>
      </c>
    </row>
    <row r="643" spans="1:6" ht="24" x14ac:dyDescent="0.2">
      <c r="A643" s="60" t="s">
        <v>1284</v>
      </c>
      <c r="B643" s="85" t="s">
        <v>1285</v>
      </c>
      <c r="C643" s="61" t="s">
        <v>1284</v>
      </c>
      <c r="D643" s="51">
        <f t="shared" ref="D643:E643" si="184">IF(D416-D417+D637-D638&gt;=0,D416-D417+D637-D638,0)</f>
        <v>82588.350000000006</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16498.560000000001</v>
      </c>
      <c r="F644" s="52" t="str">
        <f t="shared" si="119"/>
        <v>-</v>
      </c>
    </row>
    <row r="645" spans="1:6" ht="24" x14ac:dyDescent="0.2">
      <c r="A645" s="53" t="s">
        <v>609</v>
      </c>
      <c r="B645" s="85" t="s">
        <v>1288</v>
      </c>
      <c r="C645" s="50" t="s">
        <v>1289</v>
      </c>
      <c r="D645" s="51">
        <f t="shared" ref="D645:E645" si="186">IF(D641+D643-D642-D644&gt;=0,D641+D643-D642-D644,0)</f>
        <v>0</v>
      </c>
      <c r="E645" s="51">
        <f t="shared" si="186"/>
        <v>168298.38000000018</v>
      </c>
      <c r="F645" s="52" t="str">
        <f t="shared" si="119"/>
        <v>-</v>
      </c>
    </row>
    <row r="646" spans="1:6" ht="24" x14ac:dyDescent="0.2">
      <c r="A646" s="53" t="s">
        <v>609</v>
      </c>
      <c r="B646" s="85" t="s">
        <v>1290</v>
      </c>
      <c r="C646" s="50" t="s">
        <v>1291</v>
      </c>
      <c r="D646" s="51">
        <f t="shared" ref="D646:E646" si="187">IF(D642+D644-D641-D643&gt;=0,D642+D644-D641-D643,0)</f>
        <v>38919.129999999859</v>
      </c>
      <c r="E646" s="51">
        <f t="shared" si="187"/>
        <v>0</v>
      </c>
      <c r="F646" s="52">
        <f t="shared" si="119"/>
        <v>0</v>
      </c>
    </row>
    <row r="647" spans="1:6" ht="24" x14ac:dyDescent="0.2">
      <c r="A647" s="55" t="s">
        <v>1292</v>
      </c>
      <c r="B647" s="233" t="s">
        <v>1293</v>
      </c>
      <c r="C647" s="56" t="s">
        <v>1292</v>
      </c>
      <c r="D647" s="243">
        <v>11687.46</v>
      </c>
      <c r="E647" s="243">
        <v>11109.77</v>
      </c>
      <c r="F647" s="57">
        <f t="shared" si="119"/>
        <v>95.057180944362599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207691.32</v>
      </c>
      <c r="E649" s="242">
        <v>345750.76</v>
      </c>
      <c r="F649" s="52">
        <f t="shared" ref="F649:F724" si="188">IF(D649&lt;&gt;0,IF(E649/D649&gt;=100,"&gt;&gt;100",E649/D649*100),"-")</f>
        <v>166.4733798215544</v>
      </c>
    </row>
    <row r="650" spans="1:6" ht="12.75" customHeight="1" x14ac:dyDescent="0.2">
      <c r="A650" s="53" t="s">
        <v>1297</v>
      </c>
      <c r="B650" s="85" t="s">
        <v>1298</v>
      </c>
      <c r="C650" s="50" t="s">
        <v>1297</v>
      </c>
      <c r="D650" s="242">
        <v>536797.34</v>
      </c>
      <c r="E650" s="242">
        <v>500240.82</v>
      </c>
      <c r="F650" s="52">
        <f t="shared" si="188"/>
        <v>93.189884286684446</v>
      </c>
    </row>
    <row r="651" spans="1:6" ht="12.75" customHeight="1" x14ac:dyDescent="0.2">
      <c r="A651" s="53" t="s">
        <v>1299</v>
      </c>
      <c r="B651" s="85" t="s">
        <v>1300</v>
      </c>
      <c r="C651" s="50" t="s">
        <v>1299</v>
      </c>
      <c r="D651" s="242">
        <v>694525.34</v>
      </c>
      <c r="E651" s="242">
        <v>556259.94999999995</v>
      </c>
      <c r="F651" s="52">
        <f t="shared" si="188"/>
        <v>80.092102902969671</v>
      </c>
    </row>
    <row r="652" spans="1:6" ht="24" x14ac:dyDescent="0.2">
      <c r="A652" s="53">
        <v>11</v>
      </c>
      <c r="B652" s="85" t="s">
        <v>1301</v>
      </c>
      <c r="C652" s="50" t="s">
        <v>1302</v>
      </c>
      <c r="D652" s="51">
        <f t="shared" ref="D652:E652" si="189">+D649+D650-D651</f>
        <v>49963.319999999949</v>
      </c>
      <c r="E652" s="51">
        <f t="shared" si="189"/>
        <v>289731.63000000012</v>
      </c>
      <c r="F652" s="52">
        <f t="shared" si="188"/>
        <v>579.88866632561735</v>
      </c>
    </row>
    <row r="653" spans="1:6" ht="24" x14ac:dyDescent="0.2">
      <c r="A653" s="53" t="s">
        <v>609</v>
      </c>
      <c r="B653" s="85" t="s">
        <v>1303</v>
      </c>
      <c r="C653" s="50" t="s">
        <v>1304</v>
      </c>
      <c r="D653" s="262">
        <v>25</v>
      </c>
      <c r="E653" s="262">
        <v>24</v>
      </c>
      <c r="F653" s="52">
        <f t="shared" si="188"/>
        <v>96</v>
      </c>
    </row>
    <row r="654" spans="1:6" ht="24" x14ac:dyDescent="0.2">
      <c r="A654" s="53" t="s">
        <v>609</v>
      </c>
      <c r="B654" s="85" t="s">
        <v>1305</v>
      </c>
      <c r="C654" s="50" t="s">
        <v>1306</v>
      </c>
      <c r="D654" s="262">
        <v>2</v>
      </c>
      <c r="E654" s="262">
        <v>3</v>
      </c>
      <c r="F654" s="52">
        <f t="shared" si="188"/>
        <v>150</v>
      </c>
    </row>
    <row r="655" spans="1:6" ht="12.75" customHeight="1" x14ac:dyDescent="0.2">
      <c r="A655" s="53" t="s">
        <v>609</v>
      </c>
      <c r="B655" s="85" t="s">
        <v>1307</v>
      </c>
      <c r="C655" s="50" t="s">
        <v>1308</v>
      </c>
      <c r="D655" s="262">
        <v>32</v>
      </c>
      <c r="E655" s="262">
        <v>31</v>
      </c>
      <c r="F655" s="52">
        <f t="shared" si="188"/>
        <v>96.875</v>
      </c>
    </row>
    <row r="656" spans="1:6" ht="12.75" customHeight="1" x14ac:dyDescent="0.2">
      <c r="A656" s="53" t="s">
        <v>609</v>
      </c>
      <c r="B656" s="85" t="s">
        <v>1309</v>
      </c>
      <c r="C656" s="50" t="s">
        <v>1310</v>
      </c>
      <c r="D656" s="262">
        <v>2</v>
      </c>
      <c r="E656" s="262">
        <v>3</v>
      </c>
      <c r="F656" s="52">
        <f t="shared" si="188"/>
        <v>150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99587.64</v>
      </c>
      <c r="E661" s="242">
        <v>122198.95</v>
      </c>
      <c r="F661" s="52">
        <f t="shared" si="188"/>
        <v>122.70493607439639</v>
      </c>
    </row>
    <row r="662" spans="1:6" ht="12.75" customHeight="1" x14ac:dyDescent="0.2">
      <c r="A662" s="53">
        <v>63312</v>
      </c>
      <c r="B662" s="85" t="s">
        <v>1322</v>
      </c>
      <c r="C662" s="50" t="s">
        <v>1323</v>
      </c>
      <c r="D662" s="242">
        <v>10000</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24886.86</v>
      </c>
      <c r="E664" s="242">
        <v>24886.5</v>
      </c>
      <c r="F664" s="52">
        <f t="shared" si="188"/>
        <v>99.998553453509203</v>
      </c>
    </row>
    <row r="665" spans="1:6" ht="12.75" customHeight="1" x14ac:dyDescent="0.2">
      <c r="A665" s="53">
        <v>63321</v>
      </c>
      <c r="B665" s="85" t="s">
        <v>1328</v>
      </c>
      <c r="C665" s="50" t="s">
        <v>1329</v>
      </c>
      <c r="D665" s="242">
        <v>17620.349999999999</v>
      </c>
      <c r="E665" s="242">
        <v>43716.54</v>
      </c>
      <c r="F665" s="52">
        <f t="shared" si="188"/>
        <v>248.10256322944778</v>
      </c>
    </row>
    <row r="666" spans="1:6" ht="12.75" customHeight="1" x14ac:dyDescent="0.2">
      <c r="A666" s="53">
        <v>63322</v>
      </c>
      <c r="B666" s="85" t="s">
        <v>1330</v>
      </c>
      <c r="C666" s="50" t="s">
        <v>1331</v>
      </c>
      <c r="D666" s="242">
        <v>0</v>
      </c>
      <c r="E666" s="242">
        <v>15000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5133</v>
      </c>
      <c r="E669" s="242">
        <v>11943.92</v>
      </c>
      <c r="F669" s="52">
        <f t="shared" si="188"/>
        <v>232.68887590103256</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12175</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65093.29</v>
      </c>
      <c r="E694" s="242">
        <v>217736</v>
      </c>
      <c r="F694" s="52">
        <f t="shared" si="188"/>
        <v>334.49837917241547</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1434.8</v>
      </c>
      <c r="E712" s="242">
        <v>0</v>
      </c>
      <c r="F712" s="52">
        <f t="shared" si="188"/>
        <v>0</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2670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1412.77</v>
      </c>
      <c r="E718" s="242">
        <v>2532.81</v>
      </c>
      <c r="F718" s="52">
        <f t="shared" si="188"/>
        <v>179.27971290443597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43.8</v>
      </c>
      <c r="E720" s="242">
        <v>154.91999999999999</v>
      </c>
      <c r="F720" s="52">
        <f t="shared" si="188"/>
        <v>353.69863013698631</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963.18</v>
      </c>
      <c r="E722" s="242">
        <v>951.18</v>
      </c>
      <c r="F722" s="52">
        <f t="shared" si="188"/>
        <v>98.754126954463345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4715.58</v>
      </c>
      <c r="E725" s="242">
        <v>4637.1899999999996</v>
      </c>
      <c r="F725" s="52">
        <f t="shared" ref="F725:F979" si="190">IF(D725&lt;&gt;0,IF(E725/D725&gt;=100,"&gt;&gt;100",E725/D725*100),"-")</f>
        <v>98.3376382120545</v>
      </c>
    </row>
    <row r="726" spans="1:6" ht="12.75" customHeight="1" x14ac:dyDescent="0.2">
      <c r="A726" s="53" t="s">
        <v>1432</v>
      </c>
      <c r="B726" s="85" t="s">
        <v>1433</v>
      </c>
      <c r="C726" s="50" t="s">
        <v>1432</v>
      </c>
      <c r="D726" s="242">
        <v>0</v>
      </c>
      <c r="E726" s="242">
        <v>852.46</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383.6</v>
      </c>
      <c r="E759" s="242">
        <v>537.76</v>
      </c>
      <c r="F759" s="52">
        <f t="shared" si="190"/>
        <v>140.18769551616265</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5352.36</v>
      </c>
      <c r="E816" s="242">
        <v>5922.28</v>
      </c>
      <c r="F816" s="52">
        <f t="shared" si="190"/>
        <v>110.64801321286311</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2986.2</v>
      </c>
      <c r="E819" s="242">
        <v>4800</v>
      </c>
      <c r="F819" s="52">
        <f t="shared" si="190"/>
        <v>160.73940124573036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2123.56</v>
      </c>
      <c r="E821" s="242">
        <v>0</v>
      </c>
      <c r="F821" s="52">
        <f t="shared" si="190"/>
        <v>0</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2813.06</v>
      </c>
      <c r="E824" s="242">
        <v>2080.2600000000002</v>
      </c>
      <c r="F824" s="52">
        <f t="shared" si="190"/>
        <v>73.950075718256997</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580.74</v>
      </c>
      <c r="E828" s="242">
        <v>590.15</v>
      </c>
      <c r="F828" s="52">
        <f t="shared" si="190"/>
        <v>101.62034645452354</v>
      </c>
    </row>
    <row r="829" spans="1:6" ht="12.75" customHeight="1" x14ac:dyDescent="0.2">
      <c r="A829" s="53">
        <v>38117</v>
      </c>
      <c r="B829" s="85" t="s">
        <v>1637</v>
      </c>
      <c r="C829" s="50" t="s">
        <v>1638</v>
      </c>
      <c r="D829" s="242">
        <v>132.72</v>
      </c>
      <c r="E829" s="242">
        <v>0</v>
      </c>
      <c r="F829" s="52">
        <f t="shared" si="190"/>
        <v>0</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7967.72</v>
      </c>
      <c r="E968" s="242">
        <v>11438.2</v>
      </c>
      <c r="F968" s="52">
        <f t="shared" si="190"/>
        <v>143.5567514922713</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123094.37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457930.56000000006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332685.15000000002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171246.42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154824.72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1738.5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537.76</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2670.41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1667.34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125245.41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420864.16000000003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311327.14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145673.73000000001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155380.29999999999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1498.17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1048.3399999999999</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4854.2299999999996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2872.37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98098.82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11438.2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11438.2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160160.77000000002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116429.27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35283.440000000002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32020.41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12718.79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6134.99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3557.56</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9609.07</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370.09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8.43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361.65</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0.01</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35.090000000000003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35.090000000000003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2680.48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2680.48</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177.37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177.37</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81145.83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37294.68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18383.37</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22286.17</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3181.61</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43731.5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42844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887.5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1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36532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2023-12-21T13:12:35Z</cp:lastPrinted>
  <dcterms:created xsi:type="dcterms:W3CDTF">2022-04-01T05:14:30Z</dcterms:created>
  <dcterms:modified xsi:type="dcterms:W3CDTF">2024-07-15T14:13:37Z</dcterms:modified>
</cp:coreProperties>
</file>