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01.01.-30.09.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2"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G288" i="9"/>
  <c r="F288" i="9"/>
  <c r="B288" i="9"/>
  <c r="F287" i="9"/>
  <c r="F286" i="9"/>
  <c r="H285" i="9"/>
  <c r="G285" i="9"/>
  <c r="F285" i="9"/>
  <c r="E285" i="9"/>
  <c r="B285" i="9" s="1"/>
  <c r="H284" i="9"/>
  <c r="E284" i="9" s="1"/>
  <c r="B284" i="9" s="1"/>
  <c r="G284" i="9"/>
  <c r="F284" i="9"/>
  <c r="H283" i="9"/>
  <c r="G283" i="9"/>
  <c r="F283" i="9"/>
  <c r="F282" i="9"/>
  <c r="H281" i="9"/>
  <c r="E281" i="9" s="1"/>
  <c r="B281" i="9" s="1"/>
  <c r="G281" i="9"/>
  <c r="F281" i="9"/>
  <c r="H280" i="9"/>
  <c r="G280" i="9"/>
  <c r="F280" i="9"/>
  <c r="E280" i="9"/>
  <c r="B280" i="9" s="1"/>
  <c r="H279" i="9"/>
  <c r="E279" i="9" s="1"/>
  <c r="B279" i="9" s="1"/>
  <c r="G279" i="9"/>
  <c r="F279" i="9"/>
  <c r="F278" i="9"/>
  <c r="F277" i="9"/>
  <c r="F275" i="9" s="1"/>
  <c r="F276" i="9"/>
  <c r="F274" i="9"/>
  <c r="L273" i="9"/>
  <c r="F273" i="9" s="1"/>
  <c r="H273" i="9"/>
  <c r="I272" i="9"/>
  <c r="E272" i="9" s="1"/>
  <c r="H272" i="9"/>
  <c r="F272" i="9"/>
  <c r="B272" i="9"/>
  <c r="E271" i="9"/>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F223" i="9" s="1"/>
  <c r="E223" i="9"/>
  <c r="M222" i="9"/>
  <c r="L222" i="9"/>
  <c r="F222" i="9"/>
  <c r="E222" i="9"/>
  <c r="B222" i="9"/>
  <c r="M221" i="9"/>
  <c r="L221" i="9"/>
  <c r="F221" i="9" s="1"/>
  <c r="E221" i="9"/>
  <c r="M220" i="9"/>
  <c r="L220" i="9"/>
  <c r="F220" i="9"/>
  <c r="E220" i="9"/>
  <c r="B220" i="9"/>
  <c r="M219" i="9"/>
  <c r="L219" i="9"/>
  <c r="F219" i="9" s="1"/>
  <c r="E219" i="9"/>
  <c r="M218" i="9"/>
  <c r="L218" i="9"/>
  <c r="F218" i="9"/>
  <c r="E218" i="9"/>
  <c r="B218" i="9"/>
  <c r="M217" i="9"/>
  <c r="L217" i="9"/>
  <c r="F217" i="9" s="1"/>
  <c r="E217" i="9"/>
  <c r="M216" i="9"/>
  <c r="L216" i="9"/>
  <c r="F216" i="9"/>
  <c r="E216" i="9"/>
  <c r="B216" i="9"/>
  <c r="M215" i="9"/>
  <c r="L215" i="9"/>
  <c r="F215" i="9" s="1"/>
  <c r="E215" i="9"/>
  <c r="M214" i="9"/>
  <c r="L214" i="9"/>
  <c r="F214" i="9"/>
  <c r="E214" i="9"/>
  <c r="B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E152" i="9" s="1"/>
  <c r="B152" i="9" s="1"/>
  <c r="G152" i="9"/>
  <c r="F152" i="9"/>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B141" i="9" s="1"/>
  <c r="G141" i="9"/>
  <c r="F141" i="9"/>
  <c r="H140" i="9"/>
  <c r="G140" i="9"/>
  <c r="F140" i="9"/>
  <c r="E140" i="9"/>
  <c r="B140" i="9" s="1"/>
  <c r="H139" i="9"/>
  <c r="E139" i="9" s="1"/>
  <c r="B139" i="9" s="1"/>
  <c r="G139" i="9"/>
  <c r="F139" i="9"/>
  <c r="H138" i="9"/>
  <c r="G138" i="9"/>
  <c r="F138" i="9"/>
  <c r="E138" i="9"/>
  <c r="B138" i="9" s="1"/>
  <c r="H137" i="9"/>
  <c r="G137" i="9"/>
  <c r="F137" i="9"/>
  <c r="E137" i="9"/>
  <c r="B137" i="9" s="1"/>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G131" i="9"/>
  <c r="F131" i="9"/>
  <c r="E131" i="9"/>
  <c r="B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G99" i="9"/>
  <c r="F99" i="9"/>
  <c r="E99" i="9"/>
  <c r="B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G83" i="9"/>
  <c r="F83" i="9"/>
  <c r="E83" i="9"/>
  <c r="B83" i="9" s="1"/>
  <c r="H82" i="9"/>
  <c r="G82" i="9"/>
  <c r="F82" i="9"/>
  <c r="E82" i="9"/>
  <c r="B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E67" i="9" s="1"/>
  <c r="B67" i="9" s="1"/>
  <c r="G67" i="9"/>
  <c r="F67" i="9"/>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G58" i="9"/>
  <c r="F58" i="9"/>
  <c r="E58" i="9"/>
  <c r="B58" i="9" s="1"/>
  <c r="H57" i="9"/>
  <c r="E57" i="9" s="1"/>
  <c r="B57" i="9" s="1"/>
  <c r="G57" i="9"/>
  <c r="F57" i="9"/>
  <c r="H56" i="9"/>
  <c r="E56" i="9" s="1"/>
  <c r="B56" i="9" s="1"/>
  <c r="G56" i="9"/>
  <c r="F56" i="9"/>
  <c r="H55" i="9"/>
  <c r="E55" i="9" s="1"/>
  <c r="B55" i="9" s="1"/>
  <c r="G55" i="9"/>
  <c r="F55" i="9"/>
  <c r="H54" i="9"/>
  <c r="G54" i="9"/>
  <c r="F54" i="9"/>
  <c r="E54" i="9"/>
  <c r="B54" i="9" s="1"/>
  <c r="H53" i="9"/>
  <c r="E53" i="9" s="1"/>
  <c r="B53" i="9" s="1"/>
  <c r="G53" i="9"/>
  <c r="F53" i="9"/>
  <c r="H52" i="9"/>
  <c r="G52" i="9"/>
  <c r="F52" i="9"/>
  <c r="E52" i="9"/>
  <c r="B52" i="9" s="1"/>
  <c r="H51" i="9"/>
  <c r="G51" i="9"/>
  <c r="F51" i="9"/>
  <c r="E51" i="9"/>
  <c r="B51" i="9" s="1"/>
  <c r="H50" i="9"/>
  <c r="G50" i="9"/>
  <c r="F50" i="9"/>
  <c r="E50" i="9"/>
  <c r="B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E43" i="9" s="1"/>
  <c r="B43" i="9" s="1"/>
  <c r="G43" i="9"/>
  <c r="F43" i="9"/>
  <c r="H42" i="9"/>
  <c r="E42" i="9" s="1"/>
  <c r="B42" i="9" s="1"/>
  <c r="G42" i="9"/>
  <c r="F42" i="9"/>
  <c r="H41" i="9"/>
  <c r="G41" i="9"/>
  <c r="F41" i="9"/>
  <c r="E41" i="9"/>
  <c r="B41" i="9" s="1"/>
  <c r="H40" i="9"/>
  <c r="E40" i="9" s="1"/>
  <c r="B40" i="9" s="1"/>
  <c r="G40" i="9"/>
  <c r="F40" i="9"/>
  <c r="H39" i="9"/>
  <c r="E39" i="9" s="1"/>
  <c r="B39" i="9" s="1"/>
  <c r="G39" i="9"/>
  <c r="F39" i="9"/>
  <c r="H38" i="9"/>
  <c r="E38" i="9" s="1"/>
  <c r="G38" i="9"/>
  <c r="F38" i="9"/>
  <c r="B38" i="9"/>
  <c r="H37" i="9"/>
  <c r="E37" i="9" s="1"/>
  <c r="B37" i="9" s="1"/>
  <c r="G37" i="9"/>
  <c r="F37" i="9"/>
  <c r="H36" i="9"/>
  <c r="E36" i="9" s="1"/>
  <c r="G36" i="9"/>
  <c r="F36" i="9"/>
  <c r="B36" i="9"/>
  <c r="H35" i="9"/>
  <c r="G35" i="9"/>
  <c r="F35" i="9"/>
  <c r="E35" i="9"/>
  <c r="B35" i="9" s="1"/>
  <c r="H34" i="9"/>
  <c r="E34" i="9" s="1"/>
  <c r="G34" i="9"/>
  <c r="F34" i="9"/>
  <c r="B34" i="9"/>
  <c r="H33" i="9"/>
  <c r="E33" i="9" s="1"/>
  <c r="B33" i="9" s="1"/>
  <c r="G33" i="9"/>
  <c r="F33" i="9"/>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G26" i="9"/>
  <c r="F26" i="9"/>
  <c r="H25" i="9"/>
  <c r="E25" i="9" s="1"/>
  <c r="B25" i="9" s="1"/>
  <c r="G25" i="9"/>
  <c r="F25" i="9"/>
  <c r="H24" i="9"/>
  <c r="E24" i="9" s="1"/>
  <c r="B24" i="9" s="1"/>
  <c r="G24" i="9"/>
  <c r="F24" i="9"/>
  <c r="H23" i="9"/>
  <c r="G23" i="9"/>
  <c r="F23" i="9"/>
  <c r="E23" i="9"/>
  <c r="B23" i="9" s="1"/>
  <c r="H22" i="9"/>
  <c r="E22" i="9" s="1"/>
  <c r="B22" i="9" s="1"/>
  <c r="G22" i="9"/>
  <c r="F22" i="9"/>
  <c r="H21" i="9"/>
  <c r="G21" i="9"/>
  <c r="F21" i="9"/>
  <c r="E21" i="9"/>
  <c r="B21" i="9" s="1"/>
  <c r="F20" i="9"/>
  <c r="F4" i="9"/>
  <c r="O3" i="9"/>
  <c r="G273" i="9" s="1"/>
  <c r="I3" i="9"/>
  <c r="H3" i="9"/>
  <c r="G3" i="9"/>
  <c r="D101" i="8"/>
  <c r="D95" i="8"/>
  <c r="D90" i="8"/>
  <c r="D85" i="8"/>
  <c r="C1560" i="1" s="1"/>
  <c r="H1560" i="1" s="1"/>
  <c r="D80" i="8"/>
  <c r="D75" i="8"/>
  <c r="D70" i="8"/>
  <c r="D65" i="8"/>
  <c r="D60" i="8"/>
  <c r="D55" i="8"/>
  <c r="C1530" i="1" s="1"/>
  <c r="H1530" i="1" s="1"/>
  <c r="D50" i="8"/>
  <c r="D44" i="8"/>
  <c r="D36" i="8"/>
  <c r="D26" i="8"/>
  <c r="D24" i="8" s="1"/>
  <c r="C1499" i="1" s="1"/>
  <c r="D18" i="8"/>
  <c r="D8" i="8"/>
  <c r="D6" i="8" s="1"/>
  <c r="C1481" i="1" s="1"/>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E238" i="5" s="1"/>
  <c r="E237" i="5" s="1"/>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F79" i="5" s="1"/>
  <c r="E78" i="5"/>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D593" i="4" s="1"/>
  <c r="F593" i="4" s="1"/>
  <c r="E593" i="4"/>
  <c r="D587" i="1" s="1"/>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18" i="4"/>
  <c r="D418" i="4"/>
  <c r="F418" i="4" s="1"/>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3" i="4" s="1"/>
  <c r="E363" i="4"/>
  <c r="F362" i="4"/>
  <c r="F361" i="4"/>
  <c r="F360" i="4"/>
  <c r="F359" i="4"/>
  <c r="F358" i="4"/>
  <c r="F357" i="4"/>
  <c r="E356" i="4"/>
  <c r="E351" i="4" s="1"/>
  <c r="D356" i="4"/>
  <c r="F355" i="4"/>
  <c r="F354" i="4"/>
  <c r="F353" i="4"/>
  <c r="E352" i="4"/>
  <c r="D352" i="4"/>
  <c r="D351"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07" i="1" s="1"/>
  <c r="D312" i="4"/>
  <c r="D311" i="4" s="1"/>
  <c r="E311" i="4"/>
  <c r="D306" i="1" s="1"/>
  <c r="F310" i="4"/>
  <c r="F309" i="4"/>
  <c r="F308" i="4"/>
  <c r="F307" i="4"/>
  <c r="F306" i="4"/>
  <c r="F305" i="4"/>
  <c r="E304" i="4"/>
  <c r="D304" i="4"/>
  <c r="F304" i="4" s="1"/>
  <c r="F303" i="4"/>
  <c r="F302" i="4"/>
  <c r="F301" i="4"/>
  <c r="E300" i="4"/>
  <c r="D300" i="4"/>
  <c r="D299"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4" i="4" s="1"/>
  <c r="D263" i="4"/>
  <c r="F262" i="4"/>
  <c r="F261" i="4"/>
  <c r="F260" i="4"/>
  <c r="E259" i="4"/>
  <c r="E252" i="4" s="1"/>
  <c r="D248" i="1" s="1"/>
  <c r="D259" i="4"/>
  <c r="F258" i="4"/>
  <c r="F257" i="4"/>
  <c r="F256" i="4"/>
  <c r="F255" i="4"/>
  <c r="F254" i="4"/>
  <c r="E253" i="4"/>
  <c r="D253" i="4"/>
  <c r="D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D224" i="4" s="1"/>
  <c r="E224" i="4"/>
  <c r="D220" i="1" s="1"/>
  <c r="F223" i="4"/>
  <c r="F222" i="4"/>
  <c r="F221" i="4"/>
  <c r="F220" i="4"/>
  <c r="E219" i="4"/>
  <c r="D219" i="4"/>
  <c r="F218" i="4"/>
  <c r="F217" i="4"/>
  <c r="E216" i="4"/>
  <c r="E215" i="4" s="1"/>
  <c r="D211" i="1" s="1"/>
  <c r="D216" i="4"/>
  <c r="F216" i="4" s="1"/>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D163" i="4"/>
  <c r="F162" i="4"/>
  <c r="F161" i="4"/>
  <c r="F160" i="4"/>
  <c r="E159" i="4"/>
  <c r="D159" i="4"/>
  <c r="F159" i="4" s="1"/>
  <c r="F158" i="4"/>
  <c r="F157" i="4"/>
  <c r="F156" i="4"/>
  <c r="F155" i="4"/>
  <c r="F154" i="4"/>
  <c r="E153" i="4"/>
  <c r="D153" i="4"/>
  <c r="D152" i="4" s="1"/>
  <c r="E152" i="4"/>
  <c r="D148" i="1" s="1"/>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3" i="4" s="1"/>
  <c r="F132" i="4"/>
  <c r="F131" i="4"/>
  <c r="F130" i="4"/>
  <c r="F129" i="4"/>
  <c r="E128" i="4"/>
  <c r="D124" i="1" s="1"/>
  <c r="D128" i="4"/>
  <c r="F127" i="4"/>
  <c r="F126" i="4"/>
  <c r="E125" i="4"/>
  <c r="D125" i="4"/>
  <c r="D124" i="4" s="1"/>
  <c r="E124" i="4"/>
  <c r="D120" i="1" s="1"/>
  <c r="F123" i="4"/>
  <c r="F122" i="4"/>
  <c r="F121" i="4"/>
  <c r="E120" i="4"/>
  <c r="E106" i="4" s="1"/>
  <c r="D102" i="1" s="1"/>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D50" i="4" s="1"/>
  <c r="E50" i="4"/>
  <c r="D46" i="1"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E7" i="4" s="1"/>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C1580" i="1"/>
  <c r="H1580" i="1" s="1"/>
  <c r="C1579" i="1"/>
  <c r="H1579" i="1" s="1"/>
  <c r="C1578" i="1"/>
  <c r="H1578" i="1" s="1"/>
  <c r="G1577" i="1"/>
  <c r="C1577" i="1"/>
  <c r="H1577" i="1" s="1"/>
  <c r="C1576" i="1"/>
  <c r="H1576" i="1" s="1"/>
  <c r="G1575" i="1"/>
  <c r="C1575" i="1"/>
  <c r="H1575" i="1" s="1"/>
  <c r="C1574" i="1"/>
  <c r="H1574" i="1" s="1"/>
  <c r="G1573" i="1"/>
  <c r="C1573" i="1"/>
  <c r="H1573" i="1" s="1"/>
  <c r="C1572" i="1"/>
  <c r="H1572" i="1" s="1"/>
  <c r="G1571" i="1"/>
  <c r="C1571" i="1"/>
  <c r="H1571" i="1" s="1"/>
  <c r="C1570" i="1"/>
  <c r="H1570" i="1" s="1"/>
  <c r="C1569" i="1"/>
  <c r="H1569" i="1" s="1"/>
  <c r="C1568" i="1"/>
  <c r="H1568" i="1" s="1"/>
  <c r="G1567" i="1"/>
  <c r="C1567" i="1"/>
  <c r="H1567" i="1" s="1"/>
  <c r="C1566" i="1"/>
  <c r="H1566" i="1" s="1"/>
  <c r="C1565" i="1"/>
  <c r="H1565" i="1" s="1"/>
  <c r="C1564" i="1"/>
  <c r="H1564" i="1" s="1"/>
  <c r="G1563" i="1"/>
  <c r="C1563" i="1"/>
  <c r="H1563" i="1" s="1"/>
  <c r="C1562" i="1"/>
  <c r="H1562" i="1" s="1"/>
  <c r="C1561" i="1"/>
  <c r="H1561"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G1537" i="1"/>
  <c r="C1537" i="1"/>
  <c r="H1537" i="1" s="1"/>
  <c r="C1536" i="1"/>
  <c r="H1536" i="1" s="1"/>
  <c r="G1535" i="1"/>
  <c r="C1535" i="1"/>
  <c r="H1535" i="1" s="1"/>
  <c r="C1534" i="1"/>
  <c r="H1534" i="1" s="1"/>
  <c r="C1533" i="1"/>
  <c r="H1533" i="1" s="1"/>
  <c r="C1532" i="1"/>
  <c r="H1532" i="1" s="1"/>
  <c r="G1531" i="1"/>
  <c r="C1531" i="1"/>
  <c r="H1531" i="1" s="1"/>
  <c r="G1529" i="1"/>
  <c r="C1529" i="1"/>
  <c r="H1529" i="1" s="1"/>
  <c r="C1528" i="1"/>
  <c r="H1528" i="1" s="1"/>
  <c r="G1527" i="1"/>
  <c r="C1527" i="1"/>
  <c r="H1527" i="1" s="1"/>
  <c r="C1526" i="1"/>
  <c r="H1526" i="1" s="1"/>
  <c r="G1525" i="1"/>
  <c r="C1525" i="1"/>
  <c r="H1525" i="1" s="1"/>
  <c r="G1523" i="1"/>
  <c r="C1523" i="1"/>
  <c r="H1523" i="1" s="1"/>
  <c r="C1522" i="1"/>
  <c r="H1522" i="1" s="1"/>
  <c r="G1521" i="1"/>
  <c r="C1521" i="1"/>
  <c r="H1521" i="1" s="1"/>
  <c r="C1520" i="1"/>
  <c r="H1520" i="1" s="1"/>
  <c r="G1519" i="1"/>
  <c r="C1519" i="1"/>
  <c r="H1519" i="1" s="1"/>
  <c r="C1516" i="1"/>
  <c r="H1516" i="1" s="1"/>
  <c r="G1515" i="1"/>
  <c r="C1515" i="1"/>
  <c r="H1515" i="1" s="1"/>
  <c r="C1514" i="1"/>
  <c r="H1514" i="1" s="1"/>
  <c r="G1513" i="1"/>
  <c r="C1513" i="1"/>
  <c r="H1513" i="1" s="1"/>
  <c r="C1512" i="1"/>
  <c r="H1512" i="1" s="1"/>
  <c r="G1511" i="1"/>
  <c r="C1511" i="1"/>
  <c r="H1511" i="1" s="1"/>
  <c r="C1510" i="1"/>
  <c r="H1510" i="1" s="1"/>
  <c r="C1509" i="1"/>
  <c r="H1509" i="1" s="1"/>
  <c r="C1508" i="1"/>
  <c r="H1508" i="1" s="1"/>
  <c r="G1507" i="1"/>
  <c r="C1507" i="1"/>
  <c r="H1507" i="1" s="1"/>
  <c r="C1506" i="1"/>
  <c r="H1506" i="1" s="1"/>
  <c r="C1505" i="1"/>
  <c r="H1505" i="1" s="1"/>
  <c r="C1504" i="1"/>
  <c r="H1504" i="1" s="1"/>
  <c r="G1503" i="1"/>
  <c r="C1503" i="1"/>
  <c r="H1503" i="1" s="1"/>
  <c r="C1502" i="1"/>
  <c r="H1502" i="1" s="1"/>
  <c r="C1500" i="1"/>
  <c r="H1500" i="1" s="1"/>
  <c r="C1498" i="1"/>
  <c r="H1498" i="1" s="1"/>
  <c r="G1497" i="1"/>
  <c r="C1497" i="1"/>
  <c r="H1497" i="1" s="1"/>
  <c r="C1496" i="1"/>
  <c r="H1496" i="1" s="1"/>
  <c r="G1495" i="1"/>
  <c r="C1495" i="1"/>
  <c r="H1495" i="1" s="1"/>
  <c r="C1494" i="1"/>
  <c r="H1494" i="1" s="1"/>
  <c r="G1493" i="1"/>
  <c r="C1493" i="1"/>
  <c r="H1493" i="1" s="1"/>
  <c r="C1492" i="1"/>
  <c r="H1492" i="1" s="1"/>
  <c r="G1491" i="1"/>
  <c r="C1491" i="1"/>
  <c r="H1491" i="1" s="1"/>
  <c r="C1490" i="1"/>
  <c r="H1490" i="1" s="1"/>
  <c r="C1489" i="1"/>
  <c r="H1489" i="1" s="1"/>
  <c r="C1488" i="1"/>
  <c r="H1488" i="1" s="1"/>
  <c r="G1487" i="1"/>
  <c r="C1487" i="1"/>
  <c r="H1487" i="1" s="1"/>
  <c r="C1486" i="1"/>
  <c r="H1486" i="1" s="1"/>
  <c r="C1485" i="1"/>
  <c r="H1485" i="1" s="1"/>
  <c r="C1484" i="1"/>
  <c r="H1484" i="1" s="1"/>
  <c r="C1482" i="1"/>
  <c r="H1482" i="1" s="1"/>
  <c r="C1480" i="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H1439" i="1"/>
  <c r="D1439" i="1"/>
  <c r="J1439" i="1" s="1"/>
  <c r="C1439" i="1"/>
  <c r="G1439" i="1" s="1"/>
  <c r="I1439" i="1" s="1"/>
  <c r="D1438" i="1"/>
  <c r="H1438" i="1" s="1"/>
  <c r="C1438" i="1"/>
  <c r="H1437" i="1"/>
  <c r="D1437" i="1"/>
  <c r="C1437" i="1"/>
  <c r="G1437" i="1" s="1"/>
  <c r="D1436" i="1"/>
  <c r="H1436" i="1" s="1"/>
  <c r="C1436" i="1"/>
  <c r="D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D1095" i="1"/>
  <c r="C1095" i="1"/>
  <c r="G1095" i="1" s="1"/>
  <c r="D1094" i="1"/>
  <c r="C1094" i="1"/>
  <c r="G1094" i="1" s="1"/>
  <c r="D1093" i="1"/>
  <c r="C1093" i="1"/>
  <c r="G1093"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C1065" i="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D820" i="1"/>
  <c r="C820" i="1"/>
  <c r="G820" i="1" s="1"/>
  <c r="D819" i="1"/>
  <c r="C819" i="1"/>
  <c r="G819" i="1" s="1"/>
  <c r="D818" i="1"/>
  <c r="C818" i="1"/>
  <c r="G818" i="1" s="1"/>
  <c r="D817" i="1"/>
  <c r="C817" i="1"/>
  <c r="D816" i="1"/>
  <c r="C816" i="1"/>
  <c r="G816" i="1" s="1"/>
  <c r="D815" i="1"/>
  <c r="C815" i="1"/>
  <c r="G815" i="1" s="1"/>
  <c r="D814" i="1"/>
  <c r="C814" i="1"/>
  <c r="D813" i="1"/>
  <c r="C813" i="1"/>
  <c r="G813" i="1" s="1"/>
  <c r="D812" i="1"/>
  <c r="C812" i="1"/>
  <c r="D811" i="1"/>
  <c r="C811" i="1"/>
  <c r="G811" i="1" s="1"/>
  <c r="D810" i="1"/>
  <c r="C810" i="1"/>
  <c r="G810" i="1" s="1"/>
  <c r="D809" i="1"/>
  <c r="C809" i="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D717" i="1"/>
  <c r="C717" i="1"/>
  <c r="G717" i="1" s="1"/>
  <c r="D716" i="1"/>
  <c r="C716" i="1"/>
  <c r="D715" i="1"/>
  <c r="C715" i="1"/>
  <c r="D714" i="1"/>
  <c r="C714" i="1"/>
  <c r="G714" i="1" s="1"/>
  <c r="D713" i="1"/>
  <c r="C713" i="1"/>
  <c r="D712" i="1"/>
  <c r="C712" i="1"/>
  <c r="G712" i="1" s="1"/>
  <c r="D711" i="1"/>
  <c r="C711" i="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D661" i="1"/>
  <c r="C661" i="1"/>
  <c r="G661" i="1" s="1"/>
  <c r="D660" i="1"/>
  <c r="C660" i="1"/>
  <c r="G660" i="1" s="1"/>
  <c r="D659" i="1"/>
  <c r="C659" i="1"/>
  <c r="G659" i="1" s="1"/>
  <c r="D658" i="1"/>
  <c r="C658" i="1"/>
  <c r="D657" i="1"/>
  <c r="C657" i="1"/>
  <c r="D656" i="1"/>
  <c r="C656" i="1"/>
  <c r="G656" i="1" s="1"/>
  <c r="D655" i="1"/>
  <c r="C655" i="1"/>
  <c r="D654" i="1"/>
  <c r="C654" i="1"/>
  <c r="D653" i="1"/>
  <c r="C653" i="1"/>
  <c r="G653" i="1" s="1"/>
  <c r="D652" i="1"/>
  <c r="C652" i="1"/>
  <c r="G652" i="1" s="1"/>
  <c r="D651" i="1"/>
  <c r="C651" i="1"/>
  <c r="G651" i="1" s="1"/>
  <c r="D650" i="1"/>
  <c r="C650" i="1"/>
  <c r="G650" i="1" s="1"/>
  <c r="D649" i="1"/>
  <c r="C649" i="1"/>
  <c r="G649" i="1" s="1"/>
  <c r="D648" i="1"/>
  <c r="C648" i="1"/>
  <c r="D647" i="1"/>
  <c r="C647" i="1"/>
  <c r="G647" i="1" s="1"/>
  <c r="D646" i="1"/>
  <c r="C646" i="1"/>
  <c r="D645" i="1"/>
  <c r="C645" i="1"/>
  <c r="D644" i="1"/>
  <c r="C644" i="1"/>
  <c r="D643" i="1"/>
  <c r="C643" i="1"/>
  <c r="D642" i="1"/>
  <c r="C642" i="1"/>
  <c r="D641" i="1"/>
  <c r="C641" i="1"/>
  <c r="G641" i="1" s="1"/>
  <c r="C638" i="1"/>
  <c r="D637" i="1"/>
  <c r="C637" i="1"/>
  <c r="D632" i="1"/>
  <c r="C632" i="1"/>
  <c r="G632" i="1" s="1"/>
  <c r="D631" i="1"/>
  <c r="C631" i="1"/>
  <c r="G631"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C611" i="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C587" i="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C523" i="1"/>
  <c r="G523" i="1" s="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4" i="1"/>
  <c r="G424" i="1" s="1"/>
  <c r="D423" i="1"/>
  <c r="C423" i="1"/>
  <c r="G423" i="1" s="1"/>
  <c r="D422" i="1"/>
  <c r="C422" i="1"/>
  <c r="G422" i="1" s="1"/>
  <c r="D421" i="1"/>
  <c r="C421" i="1"/>
  <c r="G421" i="1" s="1"/>
  <c r="D420" i="1"/>
  <c r="C420" i="1"/>
  <c r="G420" i="1" s="1"/>
  <c r="D419" i="1"/>
  <c r="C419" i="1"/>
  <c r="G419" i="1" s="1"/>
  <c r="D418" i="1"/>
  <c r="C418" i="1"/>
  <c r="G418" i="1" s="1"/>
  <c r="D417" i="1"/>
  <c r="C417" i="1"/>
  <c r="G417" i="1" s="1"/>
  <c r="D416" i="1"/>
  <c r="C416" i="1"/>
  <c r="G416" i="1" s="1"/>
  <c r="D415" i="1"/>
  <c r="C415" i="1"/>
  <c r="G415" i="1" s="1"/>
  <c r="D413" i="1"/>
  <c r="C413" i="1"/>
  <c r="G413" i="1" s="1"/>
  <c r="D412" i="1"/>
  <c r="C412" i="1"/>
  <c r="D411" i="1"/>
  <c r="C411" i="1"/>
  <c r="D406" i="1"/>
  <c r="C406" i="1"/>
  <c r="G406" i="1" s="1"/>
  <c r="D405" i="1"/>
  <c r="C405" i="1"/>
  <c r="G405" i="1" s="1"/>
  <c r="D404" i="1"/>
  <c r="C404" i="1"/>
  <c r="G404"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G389" i="1" s="1"/>
  <c r="D388" i="1"/>
  <c r="C388" i="1"/>
  <c r="G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D370" i="1"/>
  <c r="C370" i="1"/>
  <c r="H370" i="1" s="1"/>
  <c r="D369" i="1"/>
  <c r="C369" i="1"/>
  <c r="H369" i="1" s="1"/>
  <c r="D368" i="1"/>
  <c r="C368" i="1"/>
  <c r="H368" i="1" s="1"/>
  <c r="D367" i="1"/>
  <c r="C367" i="1"/>
  <c r="H367" i="1" s="1"/>
  <c r="D366" i="1"/>
  <c r="C366" i="1"/>
  <c r="H366" i="1" s="1"/>
  <c r="D365" i="1"/>
  <c r="C365" i="1"/>
  <c r="H365" i="1" s="1"/>
  <c r="D364" i="1"/>
  <c r="C364" i="1"/>
  <c r="D363" i="1"/>
  <c r="C363" i="1"/>
  <c r="D362" i="1"/>
  <c r="C362" i="1"/>
  <c r="H362" i="1" s="1"/>
  <c r="D361" i="1"/>
  <c r="C361" i="1"/>
  <c r="H361" i="1" s="1"/>
  <c r="D360" i="1"/>
  <c r="C360" i="1"/>
  <c r="H360" i="1" s="1"/>
  <c r="D359" i="1"/>
  <c r="C359" i="1"/>
  <c r="D358" i="1"/>
  <c r="C358" i="1"/>
  <c r="D357" i="1"/>
  <c r="C357" i="1"/>
  <c r="H357" i="1" s="1"/>
  <c r="D356" i="1"/>
  <c r="C356" i="1"/>
  <c r="H356" i="1" s="1"/>
  <c r="D355" i="1"/>
  <c r="C355" i="1"/>
  <c r="H355" i="1" s="1"/>
  <c r="D354" i="1"/>
  <c r="C354" i="1"/>
  <c r="H354" i="1" s="1"/>
  <c r="D353" i="1"/>
  <c r="C353" i="1"/>
  <c r="H353" i="1" s="1"/>
  <c r="D352" i="1"/>
  <c r="C352" i="1"/>
  <c r="H352" i="1" s="1"/>
  <c r="C351" i="1"/>
  <c r="D350" i="1"/>
  <c r="C350" i="1"/>
  <c r="H350" i="1" s="1"/>
  <c r="D349" i="1"/>
  <c r="C349" i="1"/>
  <c r="H349" i="1" s="1"/>
  <c r="D348" i="1"/>
  <c r="C348" i="1"/>
  <c r="H348" i="1" s="1"/>
  <c r="D347" i="1"/>
  <c r="C347" i="1"/>
  <c r="H347" i="1" s="1"/>
  <c r="C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D318" i="1"/>
  <c r="C318" i="1"/>
  <c r="H318" i="1" s="1"/>
  <c r="D317" i="1"/>
  <c r="C317" i="1"/>
  <c r="H317" i="1" s="1"/>
  <c r="D316" i="1"/>
  <c r="C316" i="1"/>
  <c r="H316" i="1" s="1"/>
  <c r="D315" i="1"/>
  <c r="C315" i="1"/>
  <c r="H315" i="1" s="1"/>
  <c r="D314" i="1"/>
  <c r="C314" i="1"/>
  <c r="H314" i="1" s="1"/>
  <c r="D313" i="1"/>
  <c r="C313" i="1"/>
  <c r="H313" i="1" s="1"/>
  <c r="D312" i="1"/>
  <c r="C312" i="1"/>
  <c r="D311" i="1"/>
  <c r="C311" i="1"/>
  <c r="H311" i="1" s="1"/>
  <c r="D310" i="1"/>
  <c r="C310" i="1"/>
  <c r="H310" i="1" s="1"/>
  <c r="D309" i="1"/>
  <c r="C309" i="1"/>
  <c r="H309" i="1" s="1"/>
  <c r="D308" i="1"/>
  <c r="C308" i="1"/>
  <c r="H308" i="1" s="1"/>
  <c r="C307" i="1"/>
  <c r="C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H292" i="1" s="1"/>
  <c r="D291" i="1"/>
  <c r="C291" i="1"/>
  <c r="H291" i="1" s="1"/>
  <c r="D290" i="1"/>
  <c r="C290" i="1"/>
  <c r="H290" i="1" s="1"/>
  <c r="D289" i="1"/>
  <c r="C289" i="1"/>
  <c r="H289" i="1" s="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D264" i="1"/>
  <c r="C264" i="1"/>
  <c r="D263" i="1"/>
  <c r="C263" i="1"/>
  <c r="H263" i="1" s="1"/>
  <c r="D262" i="1"/>
  <c r="C262" i="1"/>
  <c r="H262" i="1" s="1"/>
  <c r="D261" i="1"/>
  <c r="C261" i="1"/>
  <c r="D260" i="1"/>
  <c r="C260" i="1"/>
  <c r="C259" i="1"/>
  <c r="G258" i="1"/>
  <c r="D258" i="1"/>
  <c r="C258" i="1"/>
  <c r="H258" i="1" s="1"/>
  <c r="D257" i="1"/>
  <c r="C257" i="1"/>
  <c r="H257" i="1" s="1"/>
  <c r="D256" i="1"/>
  <c r="C256" i="1"/>
  <c r="H256" i="1" s="1"/>
  <c r="C255" i="1"/>
  <c r="D254" i="1"/>
  <c r="C254" i="1"/>
  <c r="H254" i="1" s="1"/>
  <c r="D253" i="1"/>
  <c r="C253" i="1"/>
  <c r="H253" i="1" s="1"/>
  <c r="D252" i="1"/>
  <c r="C252" i="1"/>
  <c r="H252" i="1" s="1"/>
  <c r="D251" i="1"/>
  <c r="C251" i="1"/>
  <c r="H251" i="1" s="1"/>
  <c r="D250" i="1"/>
  <c r="C250" i="1"/>
  <c r="H250" i="1" s="1"/>
  <c r="D249" i="1"/>
  <c r="C249" i="1"/>
  <c r="H249" i="1" s="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G238" i="1"/>
  <c r="D238" i="1"/>
  <c r="C238" i="1"/>
  <c r="H238" i="1" s="1"/>
  <c r="D237" i="1"/>
  <c r="C237" i="1"/>
  <c r="D236" i="1"/>
  <c r="C236" i="1"/>
  <c r="G235" i="1"/>
  <c r="D235" i="1"/>
  <c r="C235" i="1"/>
  <c r="H235" i="1" s="1"/>
  <c r="D234" i="1"/>
  <c r="C234" i="1"/>
  <c r="H234" i="1" s="1"/>
  <c r="D233" i="1"/>
  <c r="C233" i="1"/>
  <c r="H233" i="1" s="1"/>
  <c r="D232" i="1"/>
  <c r="C232" i="1"/>
  <c r="H232" i="1" s="1"/>
  <c r="G231" i="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G221" i="1"/>
  <c r="D221" i="1"/>
  <c r="C221" i="1"/>
  <c r="H221" i="1" s="1"/>
  <c r="C220" i="1"/>
  <c r="D219" i="1"/>
  <c r="C219" i="1"/>
  <c r="H219" i="1" s="1"/>
  <c r="D218" i="1"/>
  <c r="C218" i="1"/>
  <c r="D217" i="1"/>
  <c r="C217" i="1"/>
  <c r="H217" i="1" s="1"/>
  <c r="D216" i="1"/>
  <c r="C216" i="1"/>
  <c r="H216" i="1" s="1"/>
  <c r="D215" i="1"/>
  <c r="C215" i="1"/>
  <c r="D214" i="1"/>
  <c r="C214" i="1"/>
  <c r="H214" i="1" s="1"/>
  <c r="G213" i="1"/>
  <c r="D213" i="1"/>
  <c r="C213" i="1"/>
  <c r="H213" i="1" s="1"/>
  <c r="D212" i="1"/>
  <c r="C212" i="1"/>
  <c r="H212" i="1" s="1"/>
  <c r="C211" i="1"/>
  <c r="D210" i="1"/>
  <c r="C210" i="1"/>
  <c r="D209" i="1"/>
  <c r="C209" i="1"/>
  <c r="H209" i="1" s="1"/>
  <c r="D208" i="1"/>
  <c r="C208" i="1"/>
  <c r="H208" i="1" s="1"/>
  <c r="D207" i="1"/>
  <c r="C207"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D191" i="1"/>
  <c r="C191" i="1"/>
  <c r="H191" i="1" s="1"/>
  <c r="D190" i="1"/>
  <c r="C190" i="1"/>
  <c r="H190" i="1" s="1"/>
  <c r="D189" i="1"/>
  <c r="C189" i="1"/>
  <c r="D188" i="1"/>
  <c r="C188" i="1"/>
  <c r="H188" i="1" s="1"/>
  <c r="D187" i="1"/>
  <c r="C187" i="1"/>
  <c r="H187" i="1" s="1"/>
  <c r="D186" i="1"/>
  <c r="C186" i="1"/>
  <c r="H186" i="1" s="1"/>
  <c r="D185" i="1"/>
  <c r="C185" i="1"/>
  <c r="D184" i="1"/>
  <c r="C184" i="1"/>
  <c r="D183" i="1"/>
  <c r="C183" i="1"/>
  <c r="H183" i="1" s="1"/>
  <c r="D182" i="1"/>
  <c r="C182" i="1"/>
  <c r="H182" i="1" s="1"/>
  <c r="D181" i="1"/>
  <c r="C181" i="1"/>
  <c r="H181" i="1" s="1"/>
  <c r="D180" i="1"/>
  <c r="C180" i="1"/>
  <c r="D179" i="1"/>
  <c r="C179" i="1"/>
  <c r="D178" i="1"/>
  <c r="C178" i="1"/>
  <c r="H178" i="1" s="1"/>
  <c r="D177" i="1"/>
  <c r="C177" i="1"/>
  <c r="D176" i="1"/>
  <c r="C176" i="1"/>
  <c r="D175" i="1"/>
  <c r="C175" i="1"/>
  <c r="D174" i="1"/>
  <c r="C174" i="1"/>
  <c r="D173" i="1"/>
  <c r="C173" i="1"/>
  <c r="D172" i="1"/>
  <c r="C172" i="1"/>
  <c r="D171" i="1"/>
  <c r="C171" i="1"/>
  <c r="H171" i="1" s="1"/>
  <c r="D170" i="1"/>
  <c r="C170" i="1"/>
  <c r="D169" i="1"/>
  <c r="C169" i="1"/>
  <c r="D168" i="1"/>
  <c r="C168" i="1"/>
  <c r="D167" i="1"/>
  <c r="C167" i="1"/>
  <c r="D166" i="1"/>
  <c r="C166" i="1"/>
  <c r="D165" i="1"/>
  <c r="C165" i="1"/>
  <c r="D164" i="1"/>
  <c r="C164" i="1"/>
  <c r="D163" i="1"/>
  <c r="C163" i="1"/>
  <c r="D162" i="1"/>
  <c r="C162" i="1"/>
  <c r="D161" i="1"/>
  <c r="C161" i="1"/>
  <c r="D160" i="1"/>
  <c r="C160" i="1"/>
  <c r="C159" i="1"/>
  <c r="D158" i="1"/>
  <c r="C158" i="1"/>
  <c r="H158" i="1" s="1"/>
  <c r="D157" i="1"/>
  <c r="C157" i="1"/>
  <c r="D156" i="1"/>
  <c r="C156" i="1"/>
  <c r="H156" i="1" s="1"/>
  <c r="D155" i="1"/>
  <c r="C155" i="1"/>
  <c r="D154" i="1"/>
  <c r="C154" i="1"/>
  <c r="H154" i="1" s="1"/>
  <c r="D153" i="1"/>
  <c r="C153" i="1"/>
  <c r="H153" i="1" s="1"/>
  <c r="D152" i="1"/>
  <c r="C152" i="1"/>
  <c r="H152" i="1" s="1"/>
  <c r="D151" i="1"/>
  <c r="C151" i="1"/>
  <c r="H151" i="1" s="1"/>
  <c r="D150" i="1"/>
  <c r="C150" i="1"/>
  <c r="D149" i="1"/>
  <c r="C149" i="1"/>
  <c r="C148" i="1"/>
  <c r="D146" i="1"/>
  <c r="C146" i="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D134" i="1"/>
  <c r="C134" i="1"/>
  <c r="H134" i="1" s="1"/>
  <c r="D133" i="1"/>
  <c r="C133" i="1"/>
  <c r="H133" i="1" s="1"/>
  <c r="D132" i="1"/>
  <c r="C132" i="1"/>
  <c r="H132" i="1" s="1"/>
  <c r="D131" i="1"/>
  <c r="C131" i="1"/>
  <c r="H131" i="1" s="1"/>
  <c r="D130" i="1"/>
  <c r="C130" i="1"/>
  <c r="H130" i="1" s="1"/>
  <c r="D129" i="1"/>
  <c r="C129" i="1"/>
  <c r="H129" i="1" s="1"/>
  <c r="G128" i="1"/>
  <c r="D128" i="1"/>
  <c r="C128" i="1"/>
  <c r="H128" i="1" s="1"/>
  <c r="D127" i="1"/>
  <c r="C127" i="1"/>
  <c r="H127" i="1" s="1"/>
  <c r="D126" i="1"/>
  <c r="C126" i="1"/>
  <c r="H126" i="1" s="1"/>
  <c r="D125" i="1"/>
  <c r="C125" i="1"/>
  <c r="H125" i="1" s="1"/>
  <c r="C124" i="1"/>
  <c r="D123" i="1"/>
  <c r="C123" i="1"/>
  <c r="H123" i="1" s="1"/>
  <c r="D122" i="1"/>
  <c r="C122" i="1"/>
  <c r="H122" i="1" s="1"/>
  <c r="D121" i="1"/>
  <c r="C121" i="1"/>
  <c r="H121" i="1" s="1"/>
  <c r="C120" i="1"/>
  <c r="D119" i="1"/>
  <c r="C119" i="1"/>
  <c r="H119" i="1" s="1"/>
  <c r="D118" i="1"/>
  <c r="C118" i="1"/>
  <c r="D117" i="1"/>
  <c r="C117" i="1"/>
  <c r="H117" i="1" s="1"/>
  <c r="C116" i="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D105" i="1"/>
  <c r="C105" i="1"/>
  <c r="D104" i="1"/>
  <c r="C104" i="1"/>
  <c r="H104" i="1" s="1"/>
  <c r="D103" i="1"/>
  <c r="C103" i="1"/>
  <c r="C102" i="1"/>
  <c r="D101" i="1"/>
  <c r="C101" i="1"/>
  <c r="H101" i="1" s="1"/>
  <c r="D100" i="1"/>
  <c r="C100" i="1"/>
  <c r="H100" i="1" s="1"/>
  <c r="G99" i="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C87" i="1"/>
  <c r="D86" i="1"/>
  <c r="C86" i="1"/>
  <c r="H86" i="1" s="1"/>
  <c r="D85" i="1"/>
  <c r="C85" i="1"/>
  <c r="H85" i="1" s="1"/>
  <c r="D84" i="1"/>
  <c r="C84" i="1"/>
  <c r="H84" i="1" s="1"/>
  <c r="D83" i="1"/>
  <c r="C83" i="1"/>
  <c r="H83" i="1" s="1"/>
  <c r="D82" i="1"/>
  <c r="C82" i="1"/>
  <c r="H82" i="1" s="1"/>
  <c r="D81" i="1"/>
  <c r="C81" i="1"/>
  <c r="D80" i="1"/>
  <c r="C80" i="1"/>
  <c r="H80" i="1" s="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D55" i="1"/>
  <c r="C55" i="1"/>
  <c r="D54" i="1"/>
  <c r="C54" i="1"/>
  <c r="H54" i="1" s="1"/>
  <c r="D53" i="1"/>
  <c r="C53" i="1"/>
  <c r="H53" i="1" s="1"/>
  <c r="D52" i="1"/>
  <c r="C52" i="1"/>
  <c r="H52" i="1" s="1"/>
  <c r="G51" i="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G34" i="1"/>
  <c r="D34" i="1"/>
  <c r="C34" i="1"/>
  <c r="H34" i="1" s="1"/>
  <c r="D33" i="1"/>
  <c r="C33" i="1"/>
  <c r="H33" i="1" s="1"/>
  <c r="D32" i="1"/>
  <c r="C32" i="1"/>
  <c r="H32" i="1" s="1"/>
  <c r="D31" i="1"/>
  <c r="C31" i="1"/>
  <c r="H31" i="1" s="1"/>
  <c r="D30" i="1"/>
  <c r="C30" i="1"/>
  <c r="H30" i="1" s="1"/>
  <c r="D29" i="1"/>
  <c r="C29" i="1"/>
  <c r="H29" i="1" s="1"/>
  <c r="D28" i="1"/>
  <c r="C28" i="1"/>
  <c r="H28" i="1" s="1"/>
  <c r="D27" i="1"/>
  <c r="C27" i="1"/>
  <c r="G26" i="1"/>
  <c r="D26" i="1"/>
  <c r="C26" i="1"/>
  <c r="H26" i="1" s="1"/>
  <c r="D25" i="1"/>
  <c r="C25" i="1"/>
  <c r="H25" i="1" s="1"/>
  <c r="D24" i="1"/>
  <c r="C24" i="1"/>
  <c r="H24" i="1" s="1"/>
  <c r="D23" i="1"/>
  <c r="C23" i="1"/>
  <c r="D22" i="1"/>
  <c r="C22" i="1"/>
  <c r="H22" i="1" s="1"/>
  <c r="D21" i="1"/>
  <c r="C21" i="1"/>
  <c r="H21" i="1" s="1"/>
  <c r="D20" i="1"/>
  <c r="C20" i="1"/>
  <c r="H20" i="1" s="1"/>
  <c r="C19" i="1"/>
  <c r="D18" i="1"/>
  <c r="C18" i="1"/>
  <c r="H18" i="1" s="1"/>
  <c r="D17" i="1"/>
  <c r="C17" i="1"/>
  <c r="H17" i="1" s="1"/>
  <c r="D16" i="1"/>
  <c r="C16" i="1"/>
  <c r="H16" i="1" s="1"/>
  <c r="D15" i="1"/>
  <c r="C15" i="1"/>
  <c r="H15" i="1" s="1"/>
  <c r="G14" i="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G1569" i="1" l="1"/>
  <c r="G1565" i="1"/>
  <c r="G1561" i="1"/>
  <c r="G1533" i="1"/>
  <c r="D49" i="8"/>
  <c r="C1524" i="1" s="1"/>
  <c r="H1524" i="1" s="1"/>
  <c r="G1579" i="1"/>
  <c r="E283" i="9"/>
  <c r="B283" i="9" s="1"/>
  <c r="E26" i="9"/>
  <c r="B26" i="9" s="1"/>
  <c r="G1509" i="1"/>
  <c r="G1505" i="1"/>
  <c r="C1501" i="1"/>
  <c r="H1501" i="1" s="1"/>
  <c r="H1499" i="1"/>
  <c r="G1499" i="1"/>
  <c r="G1489" i="1"/>
  <c r="C1483" i="1"/>
  <c r="H1483" i="1" s="1"/>
  <c r="G1485" i="1"/>
  <c r="H1481" i="1"/>
  <c r="G1481" i="1"/>
  <c r="G1483" i="1"/>
  <c r="H288" i="1"/>
  <c r="G411" i="1"/>
  <c r="G412" i="1"/>
  <c r="G637" i="1"/>
  <c r="G638" i="1"/>
  <c r="E644" i="4"/>
  <c r="D638" i="1" s="1"/>
  <c r="G961" i="1"/>
  <c r="G821" i="1"/>
  <c r="G817" i="1"/>
  <c r="G814" i="1"/>
  <c r="G812" i="1"/>
  <c r="G809" i="1"/>
  <c r="G752" i="1"/>
  <c r="G718" i="1"/>
  <c r="G716" i="1"/>
  <c r="G715" i="1"/>
  <c r="G713" i="1"/>
  <c r="G711" i="1"/>
  <c r="G687" i="1"/>
  <c r="G662" i="1"/>
  <c r="G658" i="1"/>
  <c r="G657" i="1"/>
  <c r="G655" i="1"/>
  <c r="G654" i="1"/>
  <c r="G648" i="1"/>
  <c r="G646" i="1"/>
  <c r="E273" i="9"/>
  <c r="B273" i="9" s="1"/>
  <c r="G644" i="1"/>
  <c r="G643" i="1"/>
  <c r="G642" i="1"/>
  <c r="G645" i="1"/>
  <c r="F652" i="4"/>
  <c r="G587" i="1"/>
  <c r="G611" i="1"/>
  <c r="E528" i="4"/>
  <c r="D522" i="1" s="1"/>
  <c r="H364" i="1"/>
  <c r="H371" i="1"/>
  <c r="H358" i="1"/>
  <c r="H359" i="1"/>
  <c r="H363" i="1"/>
  <c r="E350" i="4"/>
  <c r="D345" i="1" s="1"/>
  <c r="D346" i="1"/>
  <c r="H346" i="1"/>
  <c r="D351" i="1"/>
  <c r="H351" i="1" s="1"/>
  <c r="F356" i="4"/>
  <c r="H312" i="1"/>
  <c r="H319" i="1"/>
  <c r="H306" i="1"/>
  <c r="H307" i="1"/>
  <c r="D293" i="1"/>
  <c r="F311" i="4"/>
  <c r="H264" i="1"/>
  <c r="H265" i="1"/>
  <c r="F263" i="4"/>
  <c r="E263" i="4"/>
  <c r="D259" i="1" s="1"/>
  <c r="F268" i="4"/>
  <c r="H259" i="1"/>
  <c r="H260" i="1"/>
  <c r="H261" i="1"/>
  <c r="H248" i="1"/>
  <c r="F252" i="4"/>
  <c r="D255" i="1"/>
  <c r="H255" i="1" s="1"/>
  <c r="F259" i="4"/>
  <c r="H207" i="1"/>
  <c r="H189" i="1"/>
  <c r="H184" i="1"/>
  <c r="H185" i="1"/>
  <c r="F188" i="4"/>
  <c r="H149" i="1"/>
  <c r="H150" i="1"/>
  <c r="H220" i="1"/>
  <c r="H236" i="1"/>
  <c r="H237" i="1"/>
  <c r="F224" i="4"/>
  <c r="H211" i="1"/>
  <c r="H215" i="1"/>
  <c r="H218" i="1"/>
  <c r="F219" i="4"/>
  <c r="H210" i="1"/>
  <c r="H192" i="1"/>
  <c r="F196" i="4"/>
  <c r="D206" i="1"/>
  <c r="G206" i="1" s="1"/>
  <c r="F210" i="4"/>
  <c r="H180" i="1"/>
  <c r="H179" i="1"/>
  <c r="H177" i="1"/>
  <c r="H176" i="1"/>
  <c r="H175" i="1"/>
  <c r="H173" i="1"/>
  <c r="H174" i="1"/>
  <c r="E163" i="4"/>
  <c r="D159" i="1" s="1"/>
  <c r="F177" i="4"/>
  <c r="H172" i="1"/>
  <c r="H170" i="1"/>
  <c r="H169" i="1"/>
  <c r="H168" i="1"/>
  <c r="H167" i="1"/>
  <c r="H165" i="1"/>
  <c r="H166" i="1"/>
  <c r="H164" i="1"/>
  <c r="H163" i="1"/>
  <c r="H162" i="1"/>
  <c r="H159" i="1"/>
  <c r="H160" i="1"/>
  <c r="H161" i="1"/>
  <c r="H148" i="1"/>
  <c r="H155" i="1"/>
  <c r="H157" i="1"/>
  <c r="H135" i="1"/>
  <c r="H146" i="1"/>
  <c r="H120" i="1"/>
  <c r="H124" i="1"/>
  <c r="F124" i="4"/>
  <c r="F128" i="4"/>
  <c r="H116" i="1"/>
  <c r="D116" i="1"/>
  <c r="G116" i="1" s="1"/>
  <c r="H118" i="1"/>
  <c r="F120" i="4"/>
  <c r="H108" i="1"/>
  <c r="H113" i="1"/>
  <c r="F112" i="4"/>
  <c r="H106" i="1"/>
  <c r="H102" i="1"/>
  <c r="H103" i="1"/>
  <c r="H105" i="1"/>
  <c r="F106" i="4"/>
  <c r="D87" i="1"/>
  <c r="F82" i="4"/>
  <c r="H87" i="1"/>
  <c r="H88" i="1"/>
  <c r="F91" i="4"/>
  <c r="H78" i="1"/>
  <c r="H79" i="1"/>
  <c r="H81" i="1"/>
  <c r="H46" i="1"/>
  <c r="H55" i="1"/>
  <c r="H56" i="1"/>
  <c r="F50" i="4"/>
  <c r="F59" i="4"/>
  <c r="H27" i="1"/>
  <c r="D19" i="1"/>
  <c r="H19" i="1" s="1"/>
  <c r="E6" i="4"/>
  <c r="D2" i="1" s="1"/>
  <c r="D3" i="1"/>
  <c r="H23" i="1"/>
  <c r="F23" i="4"/>
  <c r="G4" i="1"/>
  <c r="G5" i="1"/>
  <c r="G15" i="1"/>
  <c r="G16" i="1"/>
  <c r="G17" i="1"/>
  <c r="G27" i="1"/>
  <c r="G29" i="1"/>
  <c r="G30" i="1"/>
  <c r="G33" i="1"/>
  <c r="G36" i="1"/>
  <c r="G37" i="1"/>
  <c r="G44" i="1"/>
  <c r="G45" i="1"/>
  <c r="G49" i="1"/>
  <c r="G50" i="1"/>
  <c r="G52" i="1"/>
  <c r="G53" i="1"/>
  <c r="G54" i="1"/>
  <c r="G55" i="1"/>
  <c r="G56" i="1"/>
  <c r="G61" i="1"/>
  <c r="G62" i="1"/>
  <c r="G63" i="1"/>
  <c r="G64" i="1"/>
  <c r="G71" i="1"/>
  <c r="G72" i="1"/>
  <c r="G73" i="1"/>
  <c r="G98" i="1"/>
  <c r="G110" i="1"/>
  <c r="G111" i="1"/>
  <c r="G115" i="1"/>
  <c r="G127" i="1"/>
  <c r="G129" i="1"/>
  <c r="G130" i="1"/>
  <c r="G131" i="1"/>
  <c r="G132" i="1"/>
  <c r="G141" i="1"/>
  <c r="G142" i="1"/>
  <c r="G143" i="1"/>
  <c r="G145" i="1"/>
  <c r="G146" i="1"/>
  <c r="G152" i="1"/>
  <c r="G153" i="1"/>
  <c r="G154" i="1"/>
  <c r="G155" i="1"/>
  <c r="G156" i="1"/>
  <c r="G158" i="1"/>
  <c r="G166" i="1"/>
  <c r="G167" i="1"/>
  <c r="G168" i="1"/>
  <c r="G169" i="1"/>
  <c r="G170" i="1"/>
  <c r="G171" i="1"/>
  <c r="G172" i="1"/>
  <c r="G174" i="1"/>
  <c r="G180" i="1"/>
  <c r="G185" i="1"/>
  <c r="G186" i="1"/>
  <c r="G187" i="1"/>
  <c r="G188" i="1"/>
  <c r="G189" i="1"/>
  <c r="G196" i="1"/>
  <c r="G197" i="1"/>
  <c r="G198" i="1"/>
  <c r="G201" i="1"/>
  <c r="G202" i="1"/>
  <c r="G208" i="1"/>
  <c r="G214" i="1"/>
  <c r="G215" i="1"/>
  <c r="G216" i="1"/>
  <c r="G219" i="1"/>
  <c r="G220" i="1"/>
  <c r="G222" i="1"/>
  <c r="G223" i="1"/>
  <c r="G224" i="1"/>
  <c r="G225" i="1"/>
  <c r="G226" i="1"/>
  <c r="G227" i="1"/>
  <c r="G228" i="1"/>
  <c r="G229" i="1"/>
  <c r="G230" i="1"/>
  <c r="G234" i="1"/>
  <c r="G236" i="1"/>
  <c r="G237" i="1"/>
  <c r="G241" i="1"/>
  <c r="G242" i="1"/>
  <c r="G243"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2" i="1"/>
  <c r="G354" i="1"/>
  <c r="G356" i="1"/>
  <c r="G358" i="1"/>
  <c r="G360" i="1"/>
  <c r="G362" i="1"/>
  <c r="G364" i="1"/>
  <c r="G366" i="1"/>
  <c r="G368" i="1"/>
  <c r="G370" i="1"/>
  <c r="G372" i="1"/>
  <c r="G374" i="1"/>
  <c r="G376" i="1"/>
  <c r="G378" i="1"/>
  <c r="G380" i="1"/>
  <c r="G382" i="1"/>
  <c r="G384" i="1"/>
  <c r="G386" i="1"/>
  <c r="G6" i="1"/>
  <c r="G7" i="1"/>
  <c r="G8" i="1"/>
  <c r="G9" i="1"/>
  <c r="G10" i="1"/>
  <c r="G11" i="1"/>
  <c r="G12" i="1"/>
  <c r="G13" i="1"/>
  <c r="G18" i="1"/>
  <c r="G19" i="1"/>
  <c r="G20" i="1"/>
  <c r="G21" i="1"/>
  <c r="G22" i="1"/>
  <c r="G23" i="1"/>
  <c r="G24" i="1"/>
  <c r="G25" i="1"/>
  <c r="G28" i="1"/>
  <c r="G31" i="1"/>
  <c r="G32" i="1"/>
  <c r="G35" i="1"/>
  <c r="G38" i="1"/>
  <c r="G39" i="1"/>
  <c r="G40" i="1"/>
  <c r="G41" i="1"/>
  <c r="G42" i="1"/>
  <c r="G43" i="1"/>
  <c r="G46" i="1"/>
  <c r="G47" i="1"/>
  <c r="G48" i="1"/>
  <c r="G57" i="1"/>
  <c r="G58" i="1"/>
  <c r="G59" i="1"/>
  <c r="G60" i="1"/>
  <c r="G65" i="1"/>
  <c r="G66" i="1"/>
  <c r="G67" i="1"/>
  <c r="G68" i="1"/>
  <c r="G69" i="1"/>
  <c r="G70" i="1"/>
  <c r="G74" i="1"/>
  <c r="G75" i="1"/>
  <c r="G76" i="1"/>
  <c r="G77" i="1"/>
  <c r="G78" i="1"/>
  <c r="G79" i="1"/>
  <c r="G80" i="1"/>
  <c r="G81" i="1"/>
  <c r="G82" i="1"/>
  <c r="G83" i="1"/>
  <c r="G84" i="1"/>
  <c r="G85" i="1"/>
  <c r="G86" i="1"/>
  <c r="G87" i="1"/>
  <c r="G88" i="1"/>
  <c r="G89" i="1"/>
  <c r="G90" i="1"/>
  <c r="G91" i="1"/>
  <c r="G92" i="1"/>
  <c r="G93" i="1"/>
  <c r="G94" i="1"/>
  <c r="G95" i="1"/>
  <c r="G96" i="1"/>
  <c r="G97" i="1"/>
  <c r="G100" i="1"/>
  <c r="G101" i="1"/>
  <c r="G102" i="1"/>
  <c r="G103" i="1"/>
  <c r="G104" i="1"/>
  <c r="G105" i="1"/>
  <c r="G106" i="1"/>
  <c r="G107" i="1"/>
  <c r="G108" i="1"/>
  <c r="G109" i="1"/>
  <c r="G112" i="1"/>
  <c r="G113" i="1"/>
  <c r="G114" i="1"/>
  <c r="G117" i="1"/>
  <c r="G118" i="1"/>
  <c r="G119" i="1"/>
  <c r="G120" i="1"/>
  <c r="G121" i="1"/>
  <c r="G122" i="1"/>
  <c r="G123" i="1"/>
  <c r="G124" i="1"/>
  <c r="G125" i="1"/>
  <c r="G126" i="1"/>
  <c r="G133" i="1"/>
  <c r="G134" i="1"/>
  <c r="G135" i="1"/>
  <c r="G136" i="1"/>
  <c r="G137" i="1"/>
  <c r="G138" i="1"/>
  <c r="G139" i="1"/>
  <c r="G140" i="1"/>
  <c r="G144" i="1"/>
  <c r="G148" i="1"/>
  <c r="G149" i="1"/>
  <c r="G150" i="1"/>
  <c r="G151" i="1"/>
  <c r="G157" i="1"/>
  <c r="G159" i="1"/>
  <c r="G160" i="1"/>
  <c r="G161" i="1"/>
  <c r="G162" i="1"/>
  <c r="G163" i="1"/>
  <c r="G164" i="1"/>
  <c r="G165" i="1"/>
  <c r="G173" i="1"/>
  <c r="G175" i="1"/>
  <c r="G176" i="1"/>
  <c r="G177" i="1"/>
  <c r="G178" i="1"/>
  <c r="G179" i="1"/>
  <c r="G181" i="1"/>
  <c r="G182" i="1"/>
  <c r="G183" i="1"/>
  <c r="G184" i="1"/>
  <c r="G190" i="1"/>
  <c r="G191" i="1"/>
  <c r="G192" i="1"/>
  <c r="G193" i="1"/>
  <c r="G194" i="1"/>
  <c r="G195" i="1"/>
  <c r="G199" i="1"/>
  <c r="G200" i="1"/>
  <c r="G203" i="1"/>
  <c r="G204" i="1"/>
  <c r="G205" i="1"/>
  <c r="G207" i="1"/>
  <c r="G209" i="1"/>
  <c r="G210" i="1"/>
  <c r="G211" i="1"/>
  <c r="G212" i="1"/>
  <c r="G217" i="1"/>
  <c r="G218" i="1"/>
  <c r="G232" i="1"/>
  <c r="G233" i="1"/>
  <c r="G239" i="1"/>
  <c r="G240" i="1"/>
  <c r="G244" i="1"/>
  <c r="G351" i="1"/>
  <c r="G353" i="1"/>
  <c r="G355" i="1"/>
  <c r="G357" i="1"/>
  <c r="G359" i="1"/>
  <c r="G361" i="1"/>
  <c r="G363" i="1"/>
  <c r="G365" i="1"/>
  <c r="G367" i="1"/>
  <c r="G369" i="1"/>
  <c r="G371" i="1"/>
  <c r="G373" i="1"/>
  <c r="G375" i="1"/>
  <c r="G377" i="1"/>
  <c r="G379" i="1"/>
  <c r="G381" i="1"/>
  <c r="G383" i="1"/>
  <c r="G385" i="1"/>
  <c r="G387" i="1"/>
  <c r="H388" i="1"/>
  <c r="H389" i="1"/>
  <c r="H390" i="1"/>
  <c r="H391" i="1"/>
  <c r="H392" i="1"/>
  <c r="H393" i="1"/>
  <c r="H394" i="1"/>
  <c r="H395" i="1"/>
  <c r="H396" i="1"/>
  <c r="H397" i="1"/>
  <c r="H398" i="1"/>
  <c r="H399" i="1"/>
  <c r="H400" i="1"/>
  <c r="H401" i="1"/>
  <c r="H404" i="1"/>
  <c r="H405" i="1"/>
  <c r="H406" i="1"/>
  <c r="H411" i="1"/>
  <c r="H412" i="1"/>
  <c r="H413"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37" i="1"/>
  <c r="H638"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G974" i="1"/>
  <c r="G976" i="1"/>
  <c r="G978" i="1"/>
  <c r="G980" i="1"/>
  <c r="G982"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973" i="1"/>
  <c r="G975" i="1"/>
  <c r="G977" i="1"/>
  <c r="G979" i="1"/>
  <c r="G981" i="1"/>
  <c r="G983"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H1057" i="1"/>
  <c r="H1058" i="1"/>
  <c r="H1059" i="1"/>
  <c r="H1060" i="1"/>
  <c r="H1061" i="1"/>
  <c r="H1062" i="1"/>
  <c r="H1063" i="1"/>
  <c r="H1064"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7" i="1"/>
  <c r="H1098" i="1"/>
  <c r="H1099" i="1"/>
  <c r="H1100" i="1"/>
  <c r="H1101" i="1"/>
  <c r="H1102" i="1"/>
  <c r="H1103" i="1"/>
  <c r="H1104" i="1"/>
  <c r="H1105" i="1"/>
  <c r="H1106" i="1"/>
  <c r="H1107" i="1"/>
  <c r="H1108" i="1"/>
  <c r="H1109" i="1"/>
  <c r="H1110" i="1"/>
  <c r="H1111"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F351" i="4"/>
  <c r="D350" i="4"/>
  <c r="G1299" i="1"/>
  <c r="H1356" i="1"/>
  <c r="G1454" i="1"/>
  <c r="J1462" i="1"/>
  <c r="H1462" i="1"/>
  <c r="G1462" i="1"/>
  <c r="I1462" i="1" s="1"/>
  <c r="J1463" i="1"/>
  <c r="H1463" i="1"/>
  <c r="G1463" i="1"/>
  <c r="J1464" i="1"/>
  <c r="H1464" i="1"/>
  <c r="G1464" i="1"/>
  <c r="I1464" i="1" s="1"/>
  <c r="G1465" i="1"/>
  <c r="J1465" i="1"/>
  <c r="H1465" i="1"/>
  <c r="I1466" i="1"/>
  <c r="E412" i="4"/>
  <c r="H20" i="9"/>
  <c r="G20" i="9"/>
  <c r="F152" i="4"/>
  <c r="D151" i="4"/>
  <c r="F299" i="4"/>
  <c r="D298" i="4"/>
  <c r="G1445" i="1"/>
  <c r="H1466" i="1"/>
  <c r="J1466" i="1"/>
  <c r="H1467" i="1"/>
  <c r="I1467" i="1" s="1"/>
  <c r="J1467" i="1"/>
  <c r="H1468" i="1"/>
  <c r="I1468" i="1" s="1"/>
  <c r="J1468" i="1"/>
  <c r="H1469" i="1"/>
  <c r="H1470" i="1"/>
  <c r="H1471" i="1"/>
  <c r="I1471" i="1" s="1"/>
  <c r="J1471" i="1"/>
  <c r="H1472" i="1"/>
  <c r="I1472" i="1" s="1"/>
  <c r="J1472" i="1"/>
  <c r="H1473" i="1"/>
  <c r="I1473" i="1" s="1"/>
  <c r="J1473" i="1"/>
  <c r="H1474" i="1"/>
  <c r="I1474" i="1" s="1"/>
  <c r="J1474" i="1"/>
  <c r="H1475" i="1"/>
  <c r="H1476" i="1"/>
  <c r="I1476" i="1" s="1"/>
  <c r="J1476" i="1"/>
  <c r="H1477" i="1"/>
  <c r="I1477" i="1" s="1"/>
  <c r="J1477" i="1"/>
  <c r="H1478" i="1"/>
  <c r="I1478" i="1" s="1"/>
  <c r="J1478" i="1"/>
  <c r="H1479" i="1"/>
  <c r="I1479" i="1" s="1"/>
  <c r="J1479" i="1"/>
  <c r="G1480" i="1"/>
  <c r="G1482" i="1"/>
  <c r="G1484" i="1"/>
  <c r="G1486" i="1"/>
  <c r="G1488" i="1"/>
  <c r="G1490" i="1"/>
  <c r="G1492" i="1"/>
  <c r="G1494" i="1"/>
  <c r="G1496" i="1"/>
  <c r="G1498" i="1"/>
  <c r="G1500" i="1"/>
  <c r="G1502" i="1"/>
  <c r="G1504" i="1"/>
  <c r="G1506" i="1"/>
  <c r="G1508" i="1"/>
  <c r="G1510" i="1"/>
  <c r="G1512" i="1"/>
  <c r="G1514" i="1"/>
  <c r="G1516" i="1"/>
  <c r="G1520" i="1"/>
  <c r="G1522"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D7" i="4"/>
  <c r="F51" i="4"/>
  <c r="F83" i="4"/>
  <c r="F107" i="4"/>
  <c r="F125" i="4"/>
  <c r="F153" i="4"/>
  <c r="F197" i="4"/>
  <c r="F225" i="4"/>
  <c r="F253" i="4"/>
  <c r="F300" i="4"/>
  <c r="F312" i="4"/>
  <c r="F352" i="4"/>
  <c r="F364" i="4"/>
  <c r="F421" i="4"/>
  <c r="D420" i="4"/>
  <c r="F529" i="4"/>
  <c r="D528" i="4"/>
  <c r="H1480" i="1"/>
  <c r="F643" i="4"/>
  <c r="E420" i="4"/>
  <c r="E636" i="4" s="1"/>
  <c r="D630" i="1" s="1"/>
  <c r="D141" i="6"/>
  <c r="G299" i="9" s="1"/>
  <c r="E299" i="9" s="1"/>
  <c r="F5" i="6"/>
  <c r="F417" i="4"/>
  <c r="F422" i="4"/>
  <c r="F460" i="4"/>
  <c r="F516" i="4"/>
  <c r="F530" i="4"/>
  <c r="F568" i="4"/>
  <c r="F594" i="4"/>
  <c r="D12" i="5"/>
  <c r="D78" i="5"/>
  <c r="E87" i="5"/>
  <c r="D1065" i="1" s="1"/>
  <c r="G1065" i="1" s="1"/>
  <c r="E286" i="9"/>
  <c r="B286" i="9" s="1"/>
  <c r="F88" i="5"/>
  <c r="D118" i="5"/>
  <c r="D134" i="5"/>
  <c r="D146" i="5"/>
  <c r="E176" i="5"/>
  <c r="D177" i="5"/>
  <c r="D237" i="5"/>
  <c r="F6" i="6"/>
  <c r="F36" i="6"/>
  <c r="F90" i="6"/>
  <c r="F130" i="6"/>
  <c r="B297" i="9"/>
  <c r="E296" i="9"/>
  <c r="I10" i="3" s="1"/>
  <c r="D42" i="8"/>
  <c r="F416" i="4"/>
  <c r="E142" i="9"/>
  <c r="B142" i="9" s="1"/>
  <c r="F603" i="4"/>
  <c r="F149" i="5"/>
  <c r="E291" i="9"/>
  <c r="B291" i="9" s="1"/>
  <c r="F190" i="5"/>
  <c r="E292" i="9"/>
  <c r="B292" i="9" s="1"/>
  <c r="F206" i="5"/>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89" i="9"/>
  <c r="E189" i="9" s="1"/>
  <c r="B189"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M212" i="9"/>
  <c r="G191" i="9"/>
  <c r="E191" i="9" s="1"/>
  <c r="B191" i="9" s="1"/>
  <c r="G190" i="9"/>
  <c r="E190" i="9" s="1"/>
  <c r="B190" i="9" s="1"/>
  <c r="G188" i="9"/>
  <c r="E188" i="9" s="1"/>
  <c r="B188" i="9" s="1"/>
  <c r="G165" i="9"/>
  <c r="E165" i="9" s="1"/>
  <c r="B165" i="9" s="1"/>
  <c r="H164" i="9"/>
  <c r="I10" i="9"/>
  <c r="B213" i="9"/>
  <c r="B215" i="9"/>
  <c r="B217" i="9"/>
  <c r="B219" i="9"/>
  <c r="B221" i="9"/>
  <c r="B223" i="9"/>
  <c r="B225" i="9"/>
  <c r="B227" i="9"/>
  <c r="B229" i="9"/>
  <c r="B231" i="9"/>
  <c r="B233" i="9"/>
  <c r="B235" i="9"/>
  <c r="B237" i="9"/>
  <c r="B239" i="9"/>
  <c r="B241" i="9"/>
  <c r="B243" i="9"/>
  <c r="B245" i="9"/>
  <c r="D43" i="8" l="1"/>
  <c r="G294" i="9" s="1"/>
  <c r="E294" i="9" s="1"/>
  <c r="B294" i="9" s="1"/>
  <c r="G1524" i="1"/>
  <c r="G1501" i="1"/>
  <c r="E407" i="4"/>
  <c r="D402" i="1" s="1"/>
  <c r="E408" i="4"/>
  <c r="D403" i="1" s="1"/>
  <c r="E20" i="9"/>
  <c r="E19" i="9" s="1"/>
  <c r="H206" i="1"/>
  <c r="E151" i="4"/>
  <c r="F151" i="4" s="1"/>
  <c r="F163" i="4"/>
  <c r="I16" i="3"/>
  <c r="B299" i="9"/>
  <c r="E298" i="9"/>
  <c r="G289" i="9"/>
  <c r="E289" i="9" s="1"/>
  <c r="B289" i="9" s="1"/>
  <c r="D176" i="5"/>
  <c r="F177" i="5"/>
  <c r="C1154" i="1"/>
  <c r="F146" i="5"/>
  <c r="C1124" i="1"/>
  <c r="F118" i="5"/>
  <c r="C1096" i="1"/>
  <c r="F78" i="5"/>
  <c r="C1056" i="1"/>
  <c r="D7" i="5"/>
  <c r="F12" i="5"/>
  <c r="C990" i="1"/>
  <c r="E68" i="5"/>
  <c r="I1465" i="1"/>
  <c r="I1463" i="1"/>
  <c r="D408" i="4"/>
  <c r="F350" i="4"/>
  <c r="C345" i="1"/>
  <c r="I1459" i="1"/>
  <c r="I1457" i="1"/>
  <c r="I1455" i="1"/>
  <c r="I1452" i="1"/>
  <c r="I1450" i="1"/>
  <c r="I1448" i="1"/>
  <c r="I1446" i="1"/>
  <c r="H1065" i="1"/>
  <c r="E164" i="9"/>
  <c r="B164" i="9" s="1"/>
  <c r="F212" i="9"/>
  <c r="B212" i="9" s="1"/>
  <c r="I34" i="3"/>
  <c r="C1517" i="1"/>
  <c r="F237" i="5"/>
  <c r="H23" i="3"/>
  <c r="C1214" i="1"/>
  <c r="E175" i="5"/>
  <c r="D1152" i="1" s="1"/>
  <c r="I22" i="3"/>
  <c r="D1153" i="1"/>
  <c r="F134" i="5"/>
  <c r="C1112" i="1"/>
  <c r="D68" i="5"/>
  <c r="F141" i="6"/>
  <c r="H28" i="3"/>
  <c r="C1435" i="1"/>
  <c r="E635" i="4"/>
  <c r="D629" i="1" s="1"/>
  <c r="D414" i="1"/>
  <c r="D636" i="4"/>
  <c r="F528" i="4"/>
  <c r="C522" i="1"/>
  <c r="D635" i="4"/>
  <c r="F420" i="4"/>
  <c r="C414" i="1"/>
  <c r="D6" i="4"/>
  <c r="F7" i="4"/>
  <c r="C3" i="1"/>
  <c r="D407" i="4"/>
  <c r="F298" i="4"/>
  <c r="C293" i="1"/>
  <c r="H17" i="3"/>
  <c r="D289" i="4"/>
  <c r="C147" i="1"/>
  <c r="B20" i="9"/>
  <c r="E639" i="4"/>
  <c r="D407" i="1"/>
  <c r="I35" i="3" l="1"/>
  <c r="G295" i="9"/>
  <c r="E295" i="9" s="1"/>
  <c r="B295" i="9" s="1"/>
  <c r="C1518" i="1"/>
  <c r="G1518" i="1" s="1"/>
  <c r="K1432" i="9"/>
  <c r="D147" i="1"/>
  <c r="H147" i="1" s="1"/>
  <c r="E289" i="4"/>
  <c r="I17" i="3"/>
  <c r="H293" i="1"/>
  <c r="G293" i="1"/>
  <c r="F407" i="4"/>
  <c r="C402" i="1"/>
  <c r="G414" i="1"/>
  <c r="H414" i="1"/>
  <c r="G1435" i="1"/>
  <c r="H1435" i="1"/>
  <c r="H9" i="3"/>
  <c r="G1112" i="1"/>
  <c r="H1112" i="1"/>
  <c r="G1517" i="1"/>
  <c r="H1517" i="1"/>
  <c r="H11" i="3"/>
  <c r="I21" i="3"/>
  <c r="D1046" i="1"/>
  <c r="E6" i="5"/>
  <c r="H1056" i="1"/>
  <c r="G1056" i="1"/>
  <c r="D633" i="1"/>
  <c r="H3" i="1"/>
  <c r="G3" i="1"/>
  <c r="D412" i="4"/>
  <c r="D290" i="4"/>
  <c r="F6" i="4"/>
  <c r="H16" i="3"/>
  <c r="C2" i="1"/>
  <c r="G522" i="1"/>
  <c r="H522" i="1"/>
  <c r="F636" i="4"/>
  <c r="C630" i="1"/>
  <c r="H1518" i="1"/>
  <c r="F68" i="5"/>
  <c r="H21" i="3"/>
  <c r="C1046" i="1"/>
  <c r="G1214" i="1"/>
  <c r="H1214" i="1"/>
  <c r="H345" i="1"/>
  <c r="G345" i="1"/>
  <c r="F408" i="4"/>
  <c r="C403" i="1"/>
  <c r="H990" i="1"/>
  <c r="G990" i="1"/>
  <c r="F7" i="5"/>
  <c r="D6" i="5"/>
  <c r="H20" i="3"/>
  <c r="C985" i="1"/>
  <c r="D413" i="4"/>
  <c r="D291" i="4"/>
  <c r="F289" i="4"/>
  <c r="C285" i="1"/>
  <c r="F635" i="4"/>
  <c r="C629" i="1"/>
  <c r="G1096" i="1"/>
  <c r="H1096" i="1"/>
  <c r="G1124" i="1"/>
  <c r="H1124" i="1"/>
  <c r="G1154" i="1"/>
  <c r="H1154" i="1"/>
  <c r="F176" i="5"/>
  <c r="D175" i="5"/>
  <c r="H22" i="3"/>
  <c r="C1153" i="1"/>
  <c r="E293" i="9" l="1"/>
  <c r="G147" i="1"/>
  <c r="E290" i="4"/>
  <c r="D286" i="1" s="1"/>
  <c r="E291" i="4"/>
  <c r="D287" i="1" s="1"/>
  <c r="E413" i="4"/>
  <c r="D285" i="1"/>
  <c r="H285" i="1" s="1"/>
  <c r="G629" i="1"/>
  <c r="H629" i="1"/>
  <c r="F291" i="4"/>
  <c r="C287" i="1"/>
  <c r="H985" i="1"/>
  <c r="G985" i="1"/>
  <c r="G282" i="9"/>
  <c r="E282" i="9" s="1"/>
  <c r="B282" i="9" s="1"/>
  <c r="G276" i="9"/>
  <c r="F6" i="5"/>
  <c r="C984" i="1"/>
  <c r="G403" i="1"/>
  <c r="H403" i="1"/>
  <c r="H1046" i="1"/>
  <c r="G1046" i="1"/>
  <c r="C286" i="1"/>
  <c r="N3" i="9"/>
  <c r="I11" i="3"/>
  <c r="G402" i="1"/>
  <c r="H402" i="1"/>
  <c r="G1153" i="1"/>
  <c r="H1153" i="1"/>
  <c r="F175" i="5"/>
  <c r="C1152" i="1"/>
  <c r="D640" i="4"/>
  <c r="D415" i="4"/>
  <c r="C408" i="1"/>
  <c r="G630" i="1"/>
  <c r="H630" i="1"/>
  <c r="H2" i="1"/>
  <c r="G2" i="1"/>
  <c r="D639" i="4"/>
  <c r="D414" i="4"/>
  <c r="F412" i="4"/>
  <c r="C407" i="1"/>
  <c r="H276" i="9"/>
  <c r="D984" i="1"/>
  <c r="K3" i="9"/>
  <c r="I9" i="3"/>
  <c r="G285" i="1" l="1"/>
  <c r="E640" i="4"/>
  <c r="D408" i="1"/>
  <c r="G408" i="1" s="1"/>
  <c r="E415" i="4"/>
  <c r="D410" i="1" s="1"/>
  <c r="E414" i="4"/>
  <c r="D409" i="1" s="1"/>
  <c r="F413" i="4"/>
  <c r="F290" i="4"/>
  <c r="G407" i="1"/>
  <c r="H407" i="1"/>
  <c r="F414" i="4"/>
  <c r="C409" i="1"/>
  <c r="D642" i="4"/>
  <c r="C634" i="1"/>
  <c r="H286" i="1"/>
  <c r="G286" i="1"/>
  <c r="H8" i="3"/>
  <c r="H984" i="1"/>
  <c r="G984" i="1"/>
  <c r="E276" i="9"/>
  <c r="H287" i="1"/>
  <c r="G287" i="1"/>
  <c r="D641" i="4"/>
  <c r="F639" i="4"/>
  <c r="C633" i="1"/>
  <c r="C410" i="1"/>
  <c r="G1152" i="1"/>
  <c r="H1152" i="1"/>
  <c r="H408" i="1" l="1"/>
  <c r="F415" i="4"/>
  <c r="E641" i="4"/>
  <c r="E642" i="4"/>
  <c r="F642" i="4" s="1"/>
  <c r="D634" i="1"/>
  <c r="H634" i="1" s="1"/>
  <c r="F640" i="4"/>
  <c r="G410" i="1"/>
  <c r="H410" i="1"/>
  <c r="G633" i="1"/>
  <c r="H633" i="1"/>
  <c r="D645" i="4"/>
  <c r="F641" i="4"/>
  <c r="C635" i="1"/>
  <c r="B276" i="9"/>
  <c r="E275" i="9"/>
  <c r="I8" i="3" s="1"/>
  <c r="D646" i="4"/>
  <c r="C636" i="1"/>
  <c r="G409" i="1"/>
  <c r="H409" i="1"/>
  <c r="M3" i="9"/>
  <c r="G634" i="1" l="1"/>
  <c r="D635" i="1"/>
  <c r="H635" i="1" s="1"/>
  <c r="E645" i="4"/>
  <c r="F645" i="4" s="1"/>
  <c r="D636" i="1"/>
  <c r="H636" i="1" s="1"/>
  <c r="E646" i="4"/>
  <c r="G636" i="1"/>
  <c r="F646" i="4"/>
  <c r="H19" i="3"/>
  <c r="C640" i="1"/>
  <c r="H18" i="3"/>
  <c r="C639" i="1"/>
  <c r="G635" i="1" l="1"/>
  <c r="I19" i="3"/>
  <c r="D640" i="1"/>
  <c r="G640" i="1" s="1"/>
  <c r="G274" i="9"/>
  <c r="E274" i="9" s="1"/>
  <c r="B274" i="9" s="1"/>
  <c r="D639" i="1"/>
  <c r="H639" i="1" s="1"/>
  <c r="I18" i="3"/>
  <c r="G639" i="1"/>
  <c r="H640" i="1" l="1"/>
  <c r="H7" i="3"/>
  <c r="J3" i="9" s="1"/>
  <c r="I7" i="3" l="1"/>
  <c r="M271" i="9"/>
  <c r="L271" i="9"/>
  <c r="G18" i="9"/>
  <c r="H18" i="9"/>
  <c r="I17" i="9"/>
  <c r="K5" i="9"/>
  <c r="I7" i="9"/>
  <c r="J8" i="9"/>
  <c r="K9" i="9"/>
  <c r="I11" i="9"/>
  <c r="J12" i="9"/>
  <c r="G15" i="9"/>
  <c r="H16" i="9"/>
  <c r="H17" i="9"/>
  <c r="I6" i="9"/>
  <c r="J7" i="9"/>
  <c r="K8" i="9"/>
  <c r="J11" i="9"/>
  <c r="H15" i="9"/>
  <c r="G17" i="9"/>
  <c r="K13" i="9"/>
  <c r="I5" i="9"/>
  <c r="J6" i="9"/>
  <c r="K7" i="9"/>
  <c r="I9" i="9"/>
  <c r="J10" i="9"/>
  <c r="K11" i="9"/>
  <c r="I13" i="9"/>
  <c r="L15" i="9"/>
  <c r="M16" i="9"/>
  <c r="J17" i="9"/>
  <c r="J5" i="9"/>
  <c r="K6" i="9"/>
  <c r="I8" i="9"/>
  <c r="J9" i="9"/>
  <c r="K10" i="9"/>
  <c r="I12" i="9"/>
  <c r="J13" i="9"/>
  <c r="M15" i="9"/>
  <c r="L16" i="9"/>
  <c r="F16" i="9" s="1"/>
  <c r="K12" i="9"/>
  <c r="G16" i="9"/>
  <c r="E16" i="9" l="1"/>
  <c r="B16" i="9" s="1"/>
  <c r="E8" i="9"/>
  <c r="B8" i="9" s="1"/>
  <c r="E15" i="9"/>
  <c r="F271" i="9"/>
  <c r="F19" i="9" s="1"/>
  <c r="E13" i="9"/>
  <c r="B13" i="9" s="1"/>
  <c r="E10" i="9"/>
  <c r="B10" i="9" s="1"/>
  <c r="E5" i="9"/>
  <c r="E17" i="9"/>
  <c r="B17" i="9" s="1"/>
  <c r="E11" i="9"/>
  <c r="B11" i="9" s="1"/>
  <c r="B271" i="9"/>
  <c r="E12" i="9"/>
  <c r="B12" i="9" s="1"/>
  <c r="F15" i="9"/>
  <c r="F14" i="9" s="1"/>
  <c r="E9" i="9"/>
  <c r="B9" i="9" s="1"/>
  <c r="E6" i="9"/>
  <c r="B6" i="9" s="1"/>
  <c r="E7" i="9"/>
  <c r="B7" i="9" s="1"/>
  <c r="E18" i="9"/>
  <c r="B18" i="9" s="1"/>
  <c r="F3" i="9" l="1"/>
  <c r="E14" i="9"/>
  <c r="B15" i="9"/>
  <c r="B5" i="9"/>
  <c r="E4" i="9"/>
  <c r="E3" i="9" l="1"/>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<sst xmlns="http://schemas.openxmlformats.org/spreadsheetml/2006/main" count="4340" uniqueCount="3402">
  <si>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</si>
  <si>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</si>
  <si>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</si>
  <si>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</si>
  <si>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</si>
  <si>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</si>
  <si>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</si>
  <si>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</si>
  <si>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</si>
  <si>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</si>
  <si>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</si>
  <si>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</si>
  <si>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</si>
  <si>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</si>
  <si>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</si>
  <si>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</si>
  <si>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</si>
  <si>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</si>
  <si>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</si>
  <si>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</si>
  <si>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</si>
  <si>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</si>
  <si>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</si>
  <si>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</si>
  <si>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</si>
  <si>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</si>
  <si>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</si>
  <si>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</si>
  <si>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</si>
  <si>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</si>
  <si>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</si>
  <si>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</si>
  <si>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</si>
  <si>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</si>
  <si>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</si>
  <si>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</si>
  <si>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</si>
  <si>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</si>
  <si>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</si>
  <si>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</si>
  <si>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</si>
  <si>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</si>
  <si>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</si>
  <si>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</si>
  <si>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</si>
  <si>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</si>
  <si>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</si>
  <si>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</si>
  <si>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</si>
  <si>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36532 - OPĆINA LOVAS</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</si>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</sst>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31"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599716.45000000007</v>
      </c>
      <c r="D2" s="5">
        <f>'PR-RAS'!E6</f>
        <v>573402.31999999995</v>
      </c>
      <c r="E2" s="5">
        <v>0</v>
      </c>
      <c r="F2" s="5">
        <v>0</v>
      </c>
      <c r="G2" s="6">
        <f t="shared" ref="G2:G264" si="0">(B2/1000)*(C2*1+D2*2)</f>
        <v>1746.52109</v>
      </c>
      <c r="H2" s="6">
        <f t="shared" ref="H2:H264" si="1">ABS(C2-ROUND(C2,0))+ABS(D2-ROUND(D2,0))</f>
        <v>0.77000000001862645</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127226.31</v>
      </c>
      <c r="D3" s="1">
        <f>'PR-RAS'!E7</f>
        <v>152110.69999999998</v>
      </c>
      <c r="E3" s="1">
        <v>0</v>
      </c>
      <c r="F3" s="1">
        <v>0</v>
      </c>
      <c r="G3" s="2">
        <f t="shared" si="0"/>
        <v>862.89541999999994</v>
      </c>
      <c r="H3" s="2">
        <f t="shared" si="1"/>
        <v>0.61000000001513399</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110911.45</v>
      </c>
      <c r="D4" s="1">
        <f>'PR-RAS'!E8</f>
        <v>141336.32999999999</v>
      </c>
      <c r="E4" s="1">
        <v>0</v>
      </c>
      <c r="F4" s="1">
        <v>0</v>
      </c>
      <c r="G4" s="2">
        <f t="shared" si="0"/>
        <v>1180.75233</v>
      </c>
      <c r="H4" s="2">
        <f t="shared" si="1"/>
        <v>0.77999999998428393</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110911.45</v>
      </c>
      <c r="D5" s="1">
        <f>'PR-RAS'!E9</f>
        <v>141336.32999999999</v>
      </c>
      <c r="E5" s="1">
        <v>0</v>
      </c>
      <c r="F5" s="1">
        <v>0</v>
      </c>
      <c r="G5" s="2">
        <f t="shared" si="0"/>
        <v>1574.33644</v>
      </c>
      <c r="H5" s="2">
        <f t="shared" si="1"/>
        <v>0.77999999998428393</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15494.75</v>
      </c>
      <c r="D19" s="1">
        <f>'PR-RAS'!E23</f>
        <v>9693.25</v>
      </c>
      <c r="E19" s="1">
        <v>0</v>
      </c>
      <c r="F19" s="1">
        <v>0</v>
      </c>
      <c r="G19" s="2">
        <f t="shared" si="0"/>
        <v>627.86249999999995</v>
      </c>
      <c r="H19" s="2">
        <f t="shared" si="1"/>
        <v>0.5</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961.1</v>
      </c>
      <c r="D20" s="1">
        <f>'PR-RAS'!E24</f>
        <v>673.43</v>
      </c>
      <c r="E20" s="1">
        <v>0</v>
      </c>
      <c r="F20" s="1">
        <v>0</v>
      </c>
      <c r="G20" s="2">
        <f t="shared" si="0"/>
        <v>43.851239999999997</v>
      </c>
      <c r="H20" s="2">
        <f t="shared" si="1"/>
        <v>0.52999999999997272</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14533.65</v>
      </c>
      <c r="D23" s="1">
        <f>'PR-RAS'!E27</f>
        <v>9019.82</v>
      </c>
      <c r="E23" s="1">
        <v>0</v>
      </c>
      <c r="F23" s="1">
        <v>0</v>
      </c>
      <c r="G23" s="2">
        <f t="shared" si="0"/>
        <v>716.61238000000003</v>
      </c>
      <c r="H23" s="2">
        <f t="shared" si="1"/>
        <v>0.53000000000065484</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820.11</v>
      </c>
      <c r="D25" s="1">
        <f>'PR-RAS'!E29</f>
        <v>1081.1199999999999</v>
      </c>
      <c r="E25" s="1">
        <v>0</v>
      </c>
      <c r="F25" s="1">
        <v>0</v>
      </c>
      <c r="G25" s="2">
        <f t="shared" si="0"/>
        <v>71.576399999999992</v>
      </c>
      <c r="H25" s="2">
        <f t="shared" si="1"/>
        <v>0.2299999999999045</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820.11</v>
      </c>
      <c r="D27" s="1">
        <f>'PR-RAS'!E31</f>
        <v>1081.1199999999999</v>
      </c>
      <c r="E27" s="1">
        <v>0</v>
      </c>
      <c r="F27" s="1">
        <v>0</v>
      </c>
      <c r="G27" s="2">
        <f t="shared" si="0"/>
        <v>77.5411</v>
      </c>
      <c r="H27" s="2">
        <f t="shared" si="1"/>
        <v>0.2299999999999045</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322254.17</v>
      </c>
      <c r="D46" s="1">
        <f>'PR-RAS'!E50</f>
        <v>319878.25</v>
      </c>
      <c r="E46" s="1">
        <v>0</v>
      </c>
      <c r="F46" s="1">
        <v>0</v>
      </c>
      <c r="G46" s="2">
        <f t="shared" si="0"/>
        <v>43290.480149999996</v>
      </c>
      <c r="H46" s="2">
        <f t="shared" si="1"/>
        <v>0.41999999998370185</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229851.38</v>
      </c>
      <c r="D55" s="1">
        <f>'PR-RAS'!E59</f>
        <v>217396.73</v>
      </c>
      <c r="E55" s="1">
        <v>0</v>
      </c>
      <c r="F55" s="1">
        <v>0</v>
      </c>
      <c r="G55" s="2">
        <f t="shared" si="0"/>
        <v>35890.821360000002</v>
      </c>
      <c r="H55" s="2">
        <f t="shared" si="1"/>
        <v>0.64999999999417923</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189792.8</v>
      </c>
      <c r="D56" s="1">
        <f>'PR-RAS'!E60</f>
        <v>199776.38</v>
      </c>
      <c r="E56" s="1">
        <v>0</v>
      </c>
      <c r="F56" s="1">
        <v>0</v>
      </c>
      <c r="G56" s="2">
        <f t="shared" si="0"/>
        <v>32414.005800000003</v>
      </c>
      <c r="H56" s="2">
        <f t="shared" si="1"/>
        <v>0.58000000001629815</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40058.58</v>
      </c>
      <c r="D57" s="1">
        <f>'PR-RAS'!E61</f>
        <v>17620.349999999999</v>
      </c>
      <c r="E57" s="1">
        <v>0</v>
      </c>
      <c r="F57" s="1">
        <v>0</v>
      </c>
      <c r="G57" s="2">
        <f t="shared" si="0"/>
        <v>4216.7596800000001</v>
      </c>
      <c r="H57" s="2">
        <f t="shared" si="1"/>
        <v>0.76999999999679858</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32419.54</v>
      </c>
      <c r="D58" s="1">
        <f>'PR-RAS'!E62</f>
        <v>5133</v>
      </c>
      <c r="E58" s="1">
        <v>0</v>
      </c>
      <c r="F58" s="1">
        <v>0</v>
      </c>
      <c r="G58" s="2">
        <f t="shared" si="0"/>
        <v>2433.0757800000001</v>
      </c>
      <c r="H58" s="2">
        <f t="shared" si="1"/>
        <v>0.45999999999912689</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7749.02</v>
      </c>
      <c r="D59" s="1">
        <f>'PR-RAS'!E63</f>
        <v>5133</v>
      </c>
      <c r="E59" s="1">
        <v>0</v>
      </c>
      <c r="F59" s="1">
        <v>0</v>
      </c>
      <c r="G59" s="2">
        <f t="shared" si="0"/>
        <v>1044.8711600000001</v>
      </c>
      <c r="H59" s="2">
        <f t="shared" si="1"/>
        <v>2.0000000000436557E-2</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24670.52</v>
      </c>
      <c r="D60" s="1">
        <f>'PR-RAS'!E64</f>
        <v>0</v>
      </c>
      <c r="E60" s="1">
        <v>0</v>
      </c>
      <c r="F60" s="1">
        <v>0</v>
      </c>
      <c r="G60" s="2">
        <f t="shared" si="0"/>
        <v>1455.56068</v>
      </c>
      <c r="H60" s="2">
        <f t="shared" si="1"/>
        <v>0.47999999999956344</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59983.25</v>
      </c>
      <c r="D70" s="1">
        <f>'PR-RAS'!E74</f>
        <v>97348.52</v>
      </c>
      <c r="E70" s="1">
        <v>0</v>
      </c>
      <c r="F70" s="1">
        <v>0</v>
      </c>
      <c r="G70" s="2">
        <f t="shared" si="0"/>
        <v>17572.940010000002</v>
      </c>
      <c r="H70" s="2">
        <f t="shared" si="1"/>
        <v>0.72999999999592546</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59983.25</v>
      </c>
      <c r="D71" s="1">
        <f>'PR-RAS'!E75</f>
        <v>97348.52</v>
      </c>
      <c r="E71" s="1">
        <v>0</v>
      </c>
      <c r="F71" s="1">
        <v>0</v>
      </c>
      <c r="G71" s="2">
        <f t="shared" si="0"/>
        <v>17827.620300000002</v>
      </c>
      <c r="H71" s="2">
        <f t="shared" si="1"/>
        <v>0.72999999999592546</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63381.89</v>
      </c>
      <c r="D78" s="1">
        <f>'PR-RAS'!E82</f>
        <v>35156.79</v>
      </c>
      <c r="E78" s="1">
        <v>0</v>
      </c>
      <c r="F78" s="1">
        <v>0</v>
      </c>
      <c r="G78" s="2">
        <f t="shared" si="0"/>
        <v>10294.55119</v>
      </c>
      <c r="H78" s="2">
        <f t="shared" si="1"/>
        <v>0.31999999999970896</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20.25</v>
      </c>
      <c r="D79" s="1">
        <f>'PR-RAS'!E83</f>
        <v>12.02</v>
      </c>
      <c r="E79" s="1">
        <v>0</v>
      </c>
      <c r="F79" s="1">
        <v>0</v>
      </c>
      <c r="G79" s="2">
        <f t="shared" si="0"/>
        <v>3.4546199999999998</v>
      </c>
      <c r="H79" s="2">
        <f t="shared" si="1"/>
        <v>0.26999999999999957</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20.25</v>
      </c>
      <c r="D81" s="1">
        <f>'PR-RAS'!E85</f>
        <v>12.02</v>
      </c>
      <c r="E81" s="1">
        <v>0</v>
      </c>
      <c r="F81" s="1">
        <v>0</v>
      </c>
      <c r="G81" s="2">
        <f t="shared" si="0"/>
        <v>3.5432000000000001</v>
      </c>
      <c r="H81" s="2">
        <f t="shared" si="1"/>
        <v>0.26999999999999957</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63361.64</v>
      </c>
      <c r="D87" s="1">
        <f>'PR-RAS'!E91</f>
        <v>35144.770000000004</v>
      </c>
      <c r="E87" s="1">
        <v>0</v>
      </c>
      <c r="F87" s="1">
        <v>0</v>
      </c>
      <c r="G87" s="2">
        <f t="shared" si="0"/>
        <v>11494.001479999999</v>
      </c>
      <c r="H87" s="2">
        <f t="shared" si="1"/>
        <v>0.58999999999650754</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1307.44</v>
      </c>
      <c r="D88" s="1">
        <f>'PR-RAS'!E92</f>
        <v>941.97</v>
      </c>
      <c r="E88" s="1">
        <v>0</v>
      </c>
      <c r="F88" s="1">
        <v>0</v>
      </c>
      <c r="G88" s="2">
        <f t="shared" si="0"/>
        <v>277.65006</v>
      </c>
      <c r="H88" s="2">
        <f t="shared" si="1"/>
        <v>0.47000000000002728</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59436.74</v>
      </c>
      <c r="D89" s="1">
        <f>'PR-RAS'!E93</f>
        <v>34202.800000000003</v>
      </c>
      <c r="E89" s="1">
        <v>0</v>
      </c>
      <c r="F89" s="1">
        <v>0</v>
      </c>
      <c r="G89" s="2">
        <f t="shared" si="0"/>
        <v>11250.125919999999</v>
      </c>
      <c r="H89" s="2">
        <f t="shared" si="1"/>
        <v>0.45999999999912689</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193.51</v>
      </c>
      <c r="D90" s="1">
        <f>'PR-RAS'!E94</f>
        <v>0</v>
      </c>
      <c r="E90" s="1">
        <v>0</v>
      </c>
      <c r="F90" s="1">
        <v>0</v>
      </c>
      <c r="G90" s="2">
        <f t="shared" si="0"/>
        <v>17.222389999999997</v>
      </c>
      <c r="H90" s="2">
        <f t="shared" si="1"/>
        <v>0.49000000000000909</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2423.9499999999998</v>
      </c>
      <c r="D93" s="1">
        <f>'PR-RAS'!E97</f>
        <v>0</v>
      </c>
      <c r="E93" s="1">
        <v>0</v>
      </c>
      <c r="F93" s="1">
        <v>0</v>
      </c>
      <c r="G93" s="2">
        <f t="shared" si="0"/>
        <v>223.00339999999997</v>
      </c>
      <c r="H93" s="2">
        <f t="shared" si="1"/>
        <v>5.0000000000181899E-2</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62774.560000000005</v>
      </c>
      <c r="D102" s="1">
        <f>'PR-RAS'!E106</f>
        <v>48892.969999999994</v>
      </c>
      <c r="E102" s="1">
        <v>0</v>
      </c>
      <c r="F102" s="1">
        <v>0</v>
      </c>
      <c r="G102" s="2">
        <f t="shared" si="0"/>
        <v>16216.610500000001</v>
      </c>
      <c r="H102" s="2">
        <f t="shared" si="1"/>
        <v>0.47000000000116415</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5663.4800000000005</v>
      </c>
      <c r="D103" s="1">
        <f>'PR-RAS'!E107</f>
        <v>4701.8999999999996</v>
      </c>
      <c r="E103" s="1">
        <v>0</v>
      </c>
      <c r="F103" s="1">
        <v>0</v>
      </c>
      <c r="G103" s="2">
        <f t="shared" si="0"/>
        <v>1536.8625599999998</v>
      </c>
      <c r="H103" s="2">
        <f t="shared" si="1"/>
        <v>0.58000000000083674</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5660.63</v>
      </c>
      <c r="D105" s="1">
        <f>'PR-RAS'!E109</f>
        <v>4694.92</v>
      </c>
      <c r="E105" s="1">
        <v>0</v>
      </c>
      <c r="F105" s="1">
        <v>0</v>
      </c>
      <c r="G105" s="2">
        <f t="shared" si="0"/>
        <v>1565.2488800000001</v>
      </c>
      <c r="H105" s="2">
        <f t="shared" si="1"/>
        <v>0.4499999999998181</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2.85</v>
      </c>
      <c r="D106" s="1">
        <f>'PR-RAS'!E110</f>
        <v>6.98</v>
      </c>
      <c r="E106" s="1">
        <v>0</v>
      </c>
      <c r="F106" s="1">
        <v>0</v>
      </c>
      <c r="G106" s="2">
        <f t="shared" si="0"/>
        <v>1.7650500000000002</v>
      </c>
      <c r="H106" s="2">
        <f t="shared" si="1"/>
        <v>0.16999999999999948</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406.62</v>
      </c>
      <c r="D108" s="1">
        <f>'PR-RAS'!E112</f>
        <v>1434.8</v>
      </c>
      <c r="E108" s="1">
        <v>0</v>
      </c>
      <c r="F108" s="1">
        <v>0</v>
      </c>
      <c r="G108" s="2">
        <f t="shared" si="0"/>
        <v>350.55553999999995</v>
      </c>
      <c r="H108" s="2">
        <f t="shared" si="1"/>
        <v>0.58000000000004093</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406.62</v>
      </c>
      <c r="D111" s="1">
        <f>'PR-RAS'!E115</f>
        <v>0</v>
      </c>
      <c r="E111" s="1">
        <v>0</v>
      </c>
      <c r="F111" s="1">
        <v>0</v>
      </c>
      <c r="G111" s="2">
        <f t="shared" si="0"/>
        <v>44.728200000000001</v>
      </c>
      <c r="H111" s="2">
        <f t="shared" si="1"/>
        <v>0.37999999999999545</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0</v>
      </c>
      <c r="D113" s="1">
        <f>'PR-RAS'!E117</f>
        <v>1434.8</v>
      </c>
      <c r="E113" s="1">
        <v>0</v>
      </c>
      <c r="F113" s="1">
        <v>0</v>
      </c>
      <c r="G113" s="2">
        <f t="shared" si="0"/>
        <v>321.39519999999999</v>
      </c>
      <c r="H113" s="2">
        <f t="shared" si="1"/>
        <v>0.20000000000004547</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56704.460000000006</v>
      </c>
      <c r="D116" s="1">
        <f>'PR-RAS'!E120</f>
        <v>42756.27</v>
      </c>
      <c r="E116" s="1">
        <v>0</v>
      </c>
      <c r="F116" s="1">
        <v>0</v>
      </c>
      <c r="G116" s="2">
        <f t="shared" si="0"/>
        <v>16354.955</v>
      </c>
      <c r="H116" s="2">
        <f t="shared" si="1"/>
        <v>0.73000000000320142</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3505.66</v>
      </c>
      <c r="D117" s="1">
        <f>'PR-RAS'!E121</f>
        <v>0</v>
      </c>
      <c r="E117" s="1">
        <v>0</v>
      </c>
      <c r="F117" s="1">
        <v>0</v>
      </c>
      <c r="G117" s="2">
        <f t="shared" si="0"/>
        <v>406.65656000000001</v>
      </c>
      <c r="H117" s="2">
        <f t="shared" si="1"/>
        <v>0.34000000000014552</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53198.8</v>
      </c>
      <c r="D118" s="1">
        <f>'PR-RAS'!E122</f>
        <v>42756.27</v>
      </c>
      <c r="E118" s="1">
        <v>0</v>
      </c>
      <c r="F118" s="1">
        <v>0</v>
      </c>
      <c r="G118" s="2">
        <f t="shared" si="0"/>
        <v>16229.226780000001</v>
      </c>
      <c r="H118" s="2">
        <f t="shared" si="1"/>
        <v>0.4699999999938882</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3407.89</v>
      </c>
      <c r="D120" s="1">
        <f>'PR-RAS'!E124</f>
        <v>2400</v>
      </c>
      <c r="E120" s="1">
        <v>0</v>
      </c>
      <c r="F120" s="1">
        <v>0</v>
      </c>
      <c r="G120" s="2">
        <f t="shared" si="0"/>
        <v>976.73890999999992</v>
      </c>
      <c r="H120" s="2">
        <f t="shared" si="1"/>
        <v>0.11000000000012733</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3407.89</v>
      </c>
      <c r="D124" s="1">
        <f>'PR-RAS'!E128</f>
        <v>2400</v>
      </c>
      <c r="E124" s="1">
        <v>0</v>
      </c>
      <c r="F124" s="1">
        <v>0</v>
      </c>
      <c r="G124" s="2">
        <f t="shared" si="0"/>
        <v>1009.5704699999999</v>
      </c>
      <c r="H124" s="2">
        <f t="shared" si="1"/>
        <v>0.11000000000012733</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3407.89</v>
      </c>
      <c r="D125" s="1">
        <f>'PR-RAS'!E129</f>
        <v>2400</v>
      </c>
      <c r="E125" s="1">
        <v>0</v>
      </c>
      <c r="F125" s="1">
        <v>0</v>
      </c>
      <c r="G125" s="2">
        <f t="shared" si="0"/>
        <v>1017.7783599999999</v>
      </c>
      <c r="H125" s="2">
        <f t="shared" si="1"/>
        <v>0.11000000000012733</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20671.63</v>
      </c>
      <c r="D135" s="1">
        <f>'PR-RAS'!E139</f>
        <v>14963.61</v>
      </c>
      <c r="E135" s="1">
        <v>0</v>
      </c>
      <c r="F135" s="1">
        <v>0</v>
      </c>
      <c r="G135" s="2">
        <f t="shared" si="0"/>
        <v>6780.2459000000008</v>
      </c>
      <c r="H135" s="2">
        <f t="shared" si="1"/>
        <v>0.75999999999839929</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33.18</v>
      </c>
      <c r="D136" s="1">
        <f>'PR-RAS'!E140</f>
        <v>0</v>
      </c>
      <c r="E136" s="1">
        <v>0</v>
      </c>
      <c r="F136" s="1">
        <v>0</v>
      </c>
      <c r="G136" s="2">
        <f t="shared" si="0"/>
        <v>4.4793000000000003</v>
      </c>
      <c r="H136" s="2">
        <f t="shared" si="1"/>
        <v>0.17999999999999972</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33.18</v>
      </c>
      <c r="D145" s="1">
        <f>'PR-RAS'!E149</f>
        <v>0</v>
      </c>
      <c r="E145" s="1">
        <v>0</v>
      </c>
      <c r="F145" s="1">
        <v>0</v>
      </c>
      <c r="G145" s="2">
        <f t="shared" si="0"/>
        <v>4.7779199999999999</v>
      </c>
      <c r="H145" s="2">
        <f t="shared" si="1"/>
        <v>0.17999999999999972</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20638.45</v>
      </c>
      <c r="D146" s="1">
        <f>'PR-RAS'!E150</f>
        <v>14963.61</v>
      </c>
      <c r="E146" s="1">
        <v>0</v>
      </c>
      <c r="F146" s="1">
        <v>0</v>
      </c>
      <c r="G146" s="2">
        <f t="shared" si="0"/>
        <v>7332.0221499999989</v>
      </c>
      <c r="H146" s="2">
        <f t="shared" si="1"/>
        <v>0.84000000000014552</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398493.54</v>
      </c>
      <c r="D147" s="1">
        <f>'PR-RAS'!E151</f>
        <v>550956.53</v>
      </c>
      <c r="E147" s="1">
        <v>0</v>
      </c>
      <c r="F147" s="1">
        <v>0</v>
      </c>
      <c r="G147" s="2">
        <f t="shared" si="0"/>
        <v>219059.36360000001</v>
      </c>
      <c r="H147" s="2">
        <f t="shared" si="1"/>
        <v>0.92999999999301508</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112031.23</v>
      </c>
      <c r="D148" s="1">
        <f>'PR-RAS'!E152</f>
        <v>219235.84</v>
      </c>
      <c r="E148" s="1">
        <v>0</v>
      </c>
      <c r="F148" s="1">
        <v>0</v>
      </c>
      <c r="G148" s="2">
        <f t="shared" si="0"/>
        <v>80923.927769999995</v>
      </c>
      <c r="H148" s="2">
        <f t="shared" si="1"/>
        <v>0.38999999999941792</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94476.18</v>
      </c>
      <c r="D149" s="1">
        <f>'PR-RAS'!E153</f>
        <v>184071.79</v>
      </c>
      <c r="E149" s="1">
        <v>0</v>
      </c>
      <c r="F149" s="1">
        <v>0</v>
      </c>
      <c r="G149" s="2">
        <f t="shared" si="0"/>
        <v>68467.724480000004</v>
      </c>
      <c r="H149" s="2">
        <f t="shared" si="1"/>
        <v>0.38999999998486601</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94476.18</v>
      </c>
      <c r="D150" s="1">
        <f>'PR-RAS'!E154</f>
        <v>184071.79</v>
      </c>
      <c r="E150" s="1">
        <v>0</v>
      </c>
      <c r="F150" s="1">
        <v>0</v>
      </c>
      <c r="G150" s="2">
        <f t="shared" si="0"/>
        <v>68930.344239999991</v>
      </c>
      <c r="H150" s="2">
        <f t="shared" si="1"/>
        <v>0.38999999998486601</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2867.03</v>
      </c>
      <c r="D154" s="1">
        <f>'PR-RAS'!E158</f>
        <v>4790.8</v>
      </c>
      <c r="E154" s="1">
        <v>0</v>
      </c>
      <c r="F154" s="1">
        <v>0</v>
      </c>
      <c r="G154" s="2">
        <f t="shared" si="0"/>
        <v>1904.64039</v>
      </c>
      <c r="H154" s="2">
        <f t="shared" si="1"/>
        <v>0.23000000000001819</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14688.02</v>
      </c>
      <c r="D155" s="1">
        <f>'PR-RAS'!E159</f>
        <v>30373.25</v>
      </c>
      <c r="E155" s="1">
        <v>0</v>
      </c>
      <c r="F155" s="1">
        <v>0</v>
      </c>
      <c r="G155" s="2">
        <f t="shared" si="0"/>
        <v>11616.916080000001</v>
      </c>
      <c r="H155" s="2">
        <f t="shared" si="1"/>
        <v>0.27000000000043656</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14688.02</v>
      </c>
      <c r="D157" s="1">
        <f>'PR-RAS'!E161</f>
        <v>30373.25</v>
      </c>
      <c r="E157" s="1">
        <v>0</v>
      </c>
      <c r="F157" s="1">
        <v>0</v>
      </c>
      <c r="G157" s="2">
        <f t="shared" si="0"/>
        <v>11767.78512</v>
      </c>
      <c r="H157" s="2">
        <f t="shared" si="1"/>
        <v>0.27000000000043656</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130593.47000000002</v>
      </c>
      <c r="D159" s="1">
        <f>'PR-RAS'!E163</f>
        <v>180945.00000000003</v>
      </c>
      <c r="E159" s="1">
        <v>0</v>
      </c>
      <c r="F159" s="1">
        <v>0</v>
      </c>
      <c r="G159" s="2">
        <f t="shared" si="0"/>
        <v>77812.388260000022</v>
      </c>
      <c r="H159" s="2">
        <f t="shared" si="1"/>
        <v>0.4700000000448199</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2443.63</v>
      </c>
      <c r="D160" s="1">
        <f>'PR-RAS'!E164</f>
        <v>3083.09</v>
      </c>
      <c r="E160" s="1">
        <v>0</v>
      </c>
      <c r="F160" s="1">
        <v>0</v>
      </c>
      <c r="G160" s="2">
        <f t="shared" si="0"/>
        <v>1368.9597900000003</v>
      </c>
      <c r="H160" s="2">
        <f t="shared" si="1"/>
        <v>0.46000000000003638</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819.56</v>
      </c>
      <c r="D161" s="1">
        <f>'PR-RAS'!E165</f>
        <v>279.14999999999998</v>
      </c>
      <c r="E161" s="1">
        <v>0</v>
      </c>
      <c r="F161" s="1">
        <v>0</v>
      </c>
      <c r="G161" s="2">
        <f t="shared" si="0"/>
        <v>220.45759999999999</v>
      </c>
      <c r="H161" s="2">
        <f t="shared" si="1"/>
        <v>0.59000000000003183</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430.89</v>
      </c>
      <c r="D162" s="1">
        <f>'PR-RAS'!E166</f>
        <v>1792.32</v>
      </c>
      <c r="E162" s="1">
        <v>0</v>
      </c>
      <c r="F162" s="1">
        <v>0</v>
      </c>
      <c r="G162" s="2">
        <f t="shared" si="0"/>
        <v>646.50032999999996</v>
      </c>
      <c r="H162" s="2">
        <f t="shared" si="1"/>
        <v>0.42999999999994998</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1193.18</v>
      </c>
      <c r="D163" s="1">
        <f>'PR-RAS'!E167</f>
        <v>555.34</v>
      </c>
      <c r="E163" s="1">
        <v>0</v>
      </c>
      <c r="F163" s="1">
        <v>0</v>
      </c>
      <c r="G163" s="2">
        <f t="shared" si="0"/>
        <v>373.22532000000001</v>
      </c>
      <c r="H163" s="2">
        <f t="shared" si="1"/>
        <v>0.5200000000000955</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456.28</v>
      </c>
      <c r="E164" s="1">
        <v>0</v>
      </c>
      <c r="F164" s="1">
        <v>0</v>
      </c>
      <c r="G164" s="2">
        <f t="shared" si="0"/>
        <v>148.74727999999999</v>
      </c>
      <c r="H164" s="2">
        <f t="shared" si="1"/>
        <v>0.27999999999997272</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48783.170000000006</v>
      </c>
      <c r="D165" s="1">
        <f>'PR-RAS'!E169</f>
        <v>60205.58</v>
      </c>
      <c r="E165" s="1">
        <v>0</v>
      </c>
      <c r="F165" s="1">
        <v>0</v>
      </c>
      <c r="G165" s="2">
        <f t="shared" si="0"/>
        <v>27747.870120000003</v>
      </c>
      <c r="H165" s="2">
        <f t="shared" si="1"/>
        <v>0.5900000000037835</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959.98</v>
      </c>
      <c r="D166" s="1">
        <f>'PR-RAS'!E170</f>
        <v>14458.85</v>
      </c>
      <c r="E166" s="1">
        <v>0</v>
      </c>
      <c r="F166" s="1">
        <v>0</v>
      </c>
      <c r="G166" s="2">
        <f t="shared" si="0"/>
        <v>4929.8172000000004</v>
      </c>
      <c r="H166" s="2">
        <f t="shared" si="1"/>
        <v>0.16999999999961801</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600.35</v>
      </c>
      <c r="D167" s="1">
        <f>'PR-RAS'!E171</f>
        <v>2956.86</v>
      </c>
      <c r="E167" s="1">
        <v>0</v>
      </c>
      <c r="F167" s="1">
        <v>0</v>
      </c>
      <c r="G167" s="2">
        <f t="shared" si="0"/>
        <v>1081.3356200000001</v>
      </c>
      <c r="H167" s="2">
        <f t="shared" si="1"/>
        <v>0.48999999999989541</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33956.800000000003</v>
      </c>
      <c r="D168" s="1">
        <f>'PR-RAS'!E172</f>
        <v>28794.32</v>
      </c>
      <c r="E168" s="1">
        <v>0</v>
      </c>
      <c r="F168" s="1">
        <v>0</v>
      </c>
      <c r="G168" s="2">
        <f t="shared" si="0"/>
        <v>15288.088480000002</v>
      </c>
      <c r="H168" s="2">
        <f t="shared" si="1"/>
        <v>0.51999999999679858</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11349.6</v>
      </c>
      <c r="D169" s="1">
        <f>'PR-RAS'!E173</f>
        <v>12362.4</v>
      </c>
      <c r="E169" s="1">
        <v>0</v>
      </c>
      <c r="F169" s="1">
        <v>0</v>
      </c>
      <c r="G169" s="2">
        <f t="shared" si="0"/>
        <v>6060.4992000000002</v>
      </c>
      <c r="H169" s="2">
        <f t="shared" si="1"/>
        <v>0.7999999999992724</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1303.76</v>
      </c>
      <c r="D170" s="1">
        <f>'PR-RAS'!E174</f>
        <v>1153.43</v>
      </c>
      <c r="E170" s="1">
        <v>0</v>
      </c>
      <c r="F170" s="1">
        <v>0</v>
      </c>
      <c r="G170" s="2">
        <f t="shared" si="0"/>
        <v>610.19478000000004</v>
      </c>
      <c r="H170" s="2">
        <f t="shared" si="1"/>
        <v>0.67000000000007276</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612.67999999999995</v>
      </c>
      <c r="D172" s="1">
        <f>'PR-RAS'!E176</f>
        <v>479.72</v>
      </c>
      <c r="E172" s="1">
        <v>0</v>
      </c>
      <c r="F172" s="1">
        <v>0</v>
      </c>
      <c r="G172" s="2">
        <f t="shared" si="0"/>
        <v>268.83251999999999</v>
      </c>
      <c r="H172" s="2">
        <f t="shared" si="1"/>
        <v>0.60000000000002274</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57395.750000000007</v>
      </c>
      <c r="D173" s="1">
        <f>'PR-RAS'!E177</f>
        <v>93062.920000000013</v>
      </c>
      <c r="E173" s="1">
        <v>0</v>
      </c>
      <c r="F173" s="1">
        <v>0</v>
      </c>
      <c r="G173" s="2">
        <f t="shared" si="0"/>
        <v>41885.713479999999</v>
      </c>
      <c r="H173" s="2">
        <f t="shared" si="1"/>
        <v>0.32999999997991836</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4265.62</v>
      </c>
      <c r="D174" s="1">
        <f>'PR-RAS'!E178</f>
        <v>4259.18</v>
      </c>
      <c r="E174" s="1">
        <v>0</v>
      </c>
      <c r="F174" s="1">
        <v>0</v>
      </c>
      <c r="G174" s="2">
        <f t="shared" si="0"/>
        <v>2211.6285399999997</v>
      </c>
      <c r="H174" s="2">
        <f t="shared" si="1"/>
        <v>0.56000000000040018</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15700.41</v>
      </c>
      <c r="D175" s="1">
        <f>'PR-RAS'!E179</f>
        <v>15231.41</v>
      </c>
      <c r="E175" s="1">
        <v>0</v>
      </c>
      <c r="F175" s="1">
        <v>0</v>
      </c>
      <c r="G175" s="2">
        <f t="shared" si="0"/>
        <v>8032.4020199999986</v>
      </c>
      <c r="H175" s="2">
        <f t="shared" si="1"/>
        <v>0.81999999999970896</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5044.99</v>
      </c>
      <c r="D176" s="1">
        <f>'PR-RAS'!E180</f>
        <v>18216.29</v>
      </c>
      <c r="E176" s="1">
        <v>0</v>
      </c>
      <c r="F176" s="1">
        <v>0</v>
      </c>
      <c r="G176" s="2">
        <f t="shared" si="0"/>
        <v>7258.5747499999998</v>
      </c>
      <c r="H176" s="2">
        <f t="shared" si="1"/>
        <v>0.30000000000109139</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6271.72</v>
      </c>
      <c r="D177" s="1">
        <f>'PR-RAS'!E181</f>
        <v>12448.53</v>
      </c>
      <c r="E177" s="1">
        <v>0</v>
      </c>
      <c r="F177" s="1">
        <v>0</v>
      </c>
      <c r="G177" s="2">
        <f t="shared" si="0"/>
        <v>5485.7052800000001</v>
      </c>
      <c r="H177" s="2">
        <f t="shared" si="1"/>
        <v>0.74999999999909051</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155.94999999999999</v>
      </c>
      <c r="D179" s="1">
        <f>'PR-RAS'!E183</f>
        <v>43.8</v>
      </c>
      <c r="E179" s="1">
        <v>0</v>
      </c>
      <c r="F179" s="1">
        <v>0</v>
      </c>
      <c r="G179" s="2">
        <f t="shared" si="0"/>
        <v>43.351899999999993</v>
      </c>
      <c r="H179" s="2">
        <f t="shared" si="1"/>
        <v>0.25000000000001421</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16584.330000000002</v>
      </c>
      <c r="D180" s="1">
        <f>'PR-RAS'!E184</f>
        <v>16543.990000000002</v>
      </c>
      <c r="E180" s="1">
        <v>0</v>
      </c>
      <c r="F180" s="1">
        <v>0</v>
      </c>
      <c r="G180" s="2">
        <f t="shared" si="0"/>
        <v>8891.3434900000011</v>
      </c>
      <c r="H180" s="2">
        <f t="shared" si="1"/>
        <v>0.34000000000014552</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1640.86</v>
      </c>
      <c r="D181" s="1">
        <f>'PR-RAS'!E185</f>
        <v>2601.7399999999998</v>
      </c>
      <c r="E181" s="1">
        <v>0</v>
      </c>
      <c r="F181" s="1">
        <v>0</v>
      </c>
      <c r="G181" s="2">
        <f t="shared" si="0"/>
        <v>1231.9811999999997</v>
      </c>
      <c r="H181" s="2">
        <f t="shared" si="1"/>
        <v>0.40000000000031832</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7731.87</v>
      </c>
      <c r="D182" s="1">
        <f>'PR-RAS'!E186</f>
        <v>23717.98</v>
      </c>
      <c r="E182" s="1">
        <v>0</v>
      </c>
      <c r="F182" s="1">
        <v>0</v>
      </c>
      <c r="G182" s="2">
        <f t="shared" si="0"/>
        <v>9985.3772300000001</v>
      </c>
      <c r="H182" s="2">
        <f t="shared" si="1"/>
        <v>0.1500000000005457</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21970.92</v>
      </c>
      <c r="D184" s="1">
        <f>'PR-RAS'!E188</f>
        <v>24593.41</v>
      </c>
      <c r="E184" s="1">
        <v>0</v>
      </c>
      <c r="F184" s="1">
        <v>0</v>
      </c>
      <c r="G184" s="2">
        <f t="shared" si="0"/>
        <v>13021.866419999998</v>
      </c>
      <c r="H184" s="2">
        <f t="shared" si="1"/>
        <v>0.49000000000160071</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8899.7099999999991</v>
      </c>
      <c r="D185" s="1">
        <f>'PR-RAS'!E189</f>
        <v>7178.42</v>
      </c>
      <c r="E185" s="1">
        <v>0</v>
      </c>
      <c r="F185" s="1">
        <v>0</v>
      </c>
      <c r="G185" s="2">
        <f t="shared" si="0"/>
        <v>4279.2051999999994</v>
      </c>
      <c r="H185" s="2">
        <f t="shared" si="1"/>
        <v>0.71000000000094587</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1095.5</v>
      </c>
      <c r="D186" s="1">
        <f>'PR-RAS'!E190</f>
        <v>1253.53</v>
      </c>
      <c r="E186" s="1">
        <v>0</v>
      </c>
      <c r="F186" s="1">
        <v>0</v>
      </c>
      <c r="G186" s="2">
        <f t="shared" si="0"/>
        <v>666.47360000000003</v>
      </c>
      <c r="H186" s="2">
        <f t="shared" si="1"/>
        <v>0.97000000000002728</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2096.46</v>
      </c>
      <c r="D187" s="1">
        <f>'PR-RAS'!E191</f>
        <v>3800.01</v>
      </c>
      <c r="E187" s="1">
        <v>0</v>
      </c>
      <c r="F187" s="1">
        <v>0</v>
      </c>
      <c r="G187" s="2">
        <f t="shared" si="0"/>
        <v>1803.5452799999998</v>
      </c>
      <c r="H187" s="2">
        <f t="shared" si="1"/>
        <v>0.47000000000025466</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218.4</v>
      </c>
      <c r="D188" s="1">
        <f>'PR-RAS'!E192</f>
        <v>0</v>
      </c>
      <c r="E188" s="1">
        <v>0</v>
      </c>
      <c r="F188" s="1">
        <v>0</v>
      </c>
      <c r="G188" s="2">
        <f t="shared" si="0"/>
        <v>40.840800000000002</v>
      </c>
      <c r="H188" s="2">
        <f t="shared" si="1"/>
        <v>0.40000000000000568</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304.37</v>
      </c>
      <c r="D189" s="1">
        <f>'PR-RAS'!E193</f>
        <v>1886.39</v>
      </c>
      <c r="E189" s="1">
        <v>0</v>
      </c>
      <c r="F189" s="1">
        <v>0</v>
      </c>
      <c r="G189" s="2">
        <f t="shared" si="0"/>
        <v>766.50419999999997</v>
      </c>
      <c r="H189" s="2">
        <f t="shared" si="1"/>
        <v>0.76000000000010459</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951.18</v>
      </c>
      <c r="E190" s="1">
        <v>0</v>
      </c>
      <c r="F190" s="1">
        <v>0</v>
      </c>
      <c r="G190" s="2">
        <f t="shared" si="0"/>
        <v>359.54604</v>
      </c>
      <c r="H190" s="2">
        <f t="shared" si="1"/>
        <v>0.17999999999994998</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9356.48</v>
      </c>
      <c r="D191" s="1">
        <f>'PR-RAS'!E195</f>
        <v>9523.8799999999992</v>
      </c>
      <c r="E191" s="1">
        <v>0</v>
      </c>
      <c r="F191" s="1">
        <v>0</v>
      </c>
      <c r="G191" s="2">
        <f t="shared" si="0"/>
        <v>5396.8055999999997</v>
      </c>
      <c r="H191" s="2">
        <f t="shared" si="1"/>
        <v>0.6000000000003638</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8000.08</v>
      </c>
      <c r="D192" s="1">
        <f>'PR-RAS'!E196</f>
        <v>9269.19</v>
      </c>
      <c r="E192" s="1">
        <v>0</v>
      </c>
      <c r="F192" s="1">
        <v>0</v>
      </c>
      <c r="G192" s="2">
        <f t="shared" si="0"/>
        <v>5068.8458600000004</v>
      </c>
      <c r="H192" s="2">
        <f t="shared" si="1"/>
        <v>0.27000000000043656</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8000.08</v>
      </c>
      <c r="D206" s="1">
        <f>'PR-RAS'!E210</f>
        <v>9269.19</v>
      </c>
      <c r="E206" s="1">
        <v>0</v>
      </c>
      <c r="F206" s="1">
        <v>0</v>
      </c>
      <c r="G206" s="2">
        <f t="shared" si="0"/>
        <v>5440.3842999999997</v>
      </c>
      <c r="H206" s="2">
        <f t="shared" si="1"/>
        <v>0.27000000000043656</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5460.17</v>
      </c>
      <c r="D207" s="1">
        <f>'PR-RAS'!E211</f>
        <v>5511.41</v>
      </c>
      <c r="E207" s="1">
        <v>0</v>
      </c>
      <c r="F207" s="1">
        <v>0</v>
      </c>
      <c r="G207" s="2">
        <f t="shared" si="0"/>
        <v>3395.4959399999993</v>
      </c>
      <c r="H207" s="2">
        <f t="shared" si="1"/>
        <v>0.57999999999992724</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2539.91</v>
      </c>
      <c r="D210" s="1">
        <f>'PR-RAS'!E214</f>
        <v>3757.78</v>
      </c>
      <c r="E210" s="1">
        <v>0</v>
      </c>
      <c r="F210" s="1">
        <v>0</v>
      </c>
      <c r="G210" s="2">
        <f t="shared" si="0"/>
        <v>2101.5932299999999</v>
      </c>
      <c r="H210" s="2">
        <f t="shared" si="1"/>
        <v>0.30999999999994543</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4146.43</v>
      </c>
      <c r="D211" s="1">
        <f>'PR-RAS'!E215</f>
        <v>1313.6</v>
      </c>
      <c r="E211" s="1">
        <v>0</v>
      </c>
      <c r="F211" s="1">
        <v>0</v>
      </c>
      <c r="G211" s="2">
        <f t="shared" si="0"/>
        <v>1422.4622999999999</v>
      </c>
      <c r="H211" s="2">
        <f t="shared" si="1"/>
        <v>0.83000000000038199</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4146.43</v>
      </c>
      <c r="D215" s="1">
        <f>'PR-RAS'!E219</f>
        <v>1313.6</v>
      </c>
      <c r="E215" s="1">
        <v>0</v>
      </c>
      <c r="F215" s="1">
        <v>0</v>
      </c>
      <c r="G215" s="2">
        <f t="shared" si="0"/>
        <v>1449.55682</v>
      </c>
      <c r="H215" s="2">
        <f t="shared" si="1"/>
        <v>0.83000000000038199</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4146.43</v>
      </c>
      <c r="D218" s="1">
        <f>'PR-RAS'!E222</f>
        <v>1313.6</v>
      </c>
      <c r="E218" s="1">
        <v>0</v>
      </c>
      <c r="F218" s="1">
        <v>0</v>
      </c>
      <c r="G218" s="2">
        <f t="shared" si="0"/>
        <v>1469.87771</v>
      </c>
      <c r="H218" s="2">
        <f t="shared" si="1"/>
        <v>0.83000000000038199</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49903.770000000004</v>
      </c>
      <c r="D220" s="1">
        <f>'PR-RAS'!E224</f>
        <v>33182.480000000003</v>
      </c>
      <c r="E220" s="1">
        <v>0</v>
      </c>
      <c r="F220" s="1">
        <v>0</v>
      </c>
      <c r="G220" s="2">
        <f t="shared" si="0"/>
        <v>25462.851870000002</v>
      </c>
      <c r="H220" s="2">
        <f t="shared" si="1"/>
        <v>0.70999999999912689</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132.72</v>
      </c>
      <c r="D227" s="1">
        <f>'PR-RAS'!E231</f>
        <v>0</v>
      </c>
      <c r="E227" s="1">
        <v>0</v>
      </c>
      <c r="F227" s="1">
        <v>0</v>
      </c>
      <c r="G227" s="2">
        <f t="shared" si="0"/>
        <v>29.994720000000001</v>
      </c>
      <c r="H227" s="2">
        <f t="shared" si="1"/>
        <v>0.28000000000000114</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132.72</v>
      </c>
      <c r="D228" s="1">
        <f>'PR-RAS'!E232</f>
        <v>0</v>
      </c>
      <c r="E228" s="1">
        <v>0</v>
      </c>
      <c r="F228" s="1">
        <v>0</v>
      </c>
      <c r="G228" s="2">
        <f t="shared" si="0"/>
        <v>30.12744</v>
      </c>
      <c r="H228" s="2">
        <f t="shared" si="1"/>
        <v>0.28000000000000114</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49771.05</v>
      </c>
      <c r="D236" s="1">
        <f>'PR-RAS'!E240</f>
        <v>33182.480000000003</v>
      </c>
      <c r="E236" s="1">
        <v>0</v>
      </c>
      <c r="F236" s="1">
        <v>0</v>
      </c>
      <c r="G236" s="2">
        <f t="shared" si="0"/>
        <v>27291.962350000002</v>
      </c>
      <c r="H236" s="2">
        <f t="shared" si="1"/>
        <v>0.5300000000061118</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49771.05</v>
      </c>
      <c r="D237" s="1">
        <f>'PR-RAS'!E241</f>
        <v>33182.480000000003</v>
      </c>
      <c r="E237" s="1">
        <v>0</v>
      </c>
      <c r="F237" s="1">
        <v>0</v>
      </c>
      <c r="G237" s="2">
        <f t="shared" si="0"/>
        <v>27408.09836</v>
      </c>
      <c r="H237" s="2">
        <f t="shared" si="1"/>
        <v>0.5300000000061118</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19247.420000000002</v>
      </c>
      <c r="D248" s="1">
        <f>'PR-RAS'!E252</f>
        <v>27338.19</v>
      </c>
      <c r="E248" s="1">
        <v>0</v>
      </c>
      <c r="F248" s="1">
        <v>0</v>
      </c>
      <c r="G248" s="2">
        <f t="shared" si="0"/>
        <v>18259.178599999999</v>
      </c>
      <c r="H248" s="2">
        <f t="shared" si="1"/>
        <v>0.61000000000058208</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19247.420000000002</v>
      </c>
      <c r="D255" s="1">
        <f>'PR-RAS'!E259</f>
        <v>27338.19</v>
      </c>
      <c r="E255" s="1">
        <v>0</v>
      </c>
      <c r="F255" s="1">
        <v>0</v>
      </c>
      <c r="G255" s="2">
        <f t="shared" si="0"/>
        <v>18776.645200000003</v>
      </c>
      <c r="H255" s="2">
        <f t="shared" si="1"/>
        <v>0.61000000000058208</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15531.79</v>
      </c>
      <c r="D256" s="1">
        <f>'PR-RAS'!E260</f>
        <v>23770.35</v>
      </c>
      <c r="E256" s="1">
        <v>0</v>
      </c>
      <c r="F256" s="1">
        <v>0</v>
      </c>
      <c r="G256" s="2">
        <f t="shared" si="0"/>
        <v>16083.48495</v>
      </c>
      <c r="H256" s="2">
        <f t="shared" si="1"/>
        <v>0.55999999999767169</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3715.63</v>
      </c>
      <c r="D257" s="1">
        <f>'PR-RAS'!E261</f>
        <v>3567.84</v>
      </c>
      <c r="E257" s="1">
        <v>0</v>
      </c>
      <c r="F257" s="1">
        <v>0</v>
      </c>
      <c r="G257" s="2">
        <f t="shared" si="0"/>
        <v>2777.9353600000004</v>
      </c>
      <c r="H257" s="2">
        <f t="shared" si="1"/>
        <v>0.52999999999974534</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74571.14</v>
      </c>
      <c r="D259" s="1">
        <f>'PR-RAS'!E263</f>
        <v>79672.23</v>
      </c>
      <c r="E259" s="1">
        <v>0</v>
      </c>
      <c r="F259" s="1">
        <v>0</v>
      </c>
      <c r="G259" s="2">
        <f t="shared" si="0"/>
        <v>60350.224799999996</v>
      </c>
      <c r="H259" s="2">
        <f t="shared" si="1"/>
        <v>0.36999999999534339</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74239.33</v>
      </c>
      <c r="D260" s="1">
        <f>'PR-RAS'!E264</f>
        <v>76472.23</v>
      </c>
      <c r="E260" s="1">
        <v>0</v>
      </c>
      <c r="F260" s="1">
        <v>0</v>
      </c>
      <c r="G260" s="2">
        <f t="shared" si="0"/>
        <v>58840.601609999998</v>
      </c>
      <c r="H260" s="2">
        <f t="shared" si="1"/>
        <v>0.55999999999767169</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74239.33</v>
      </c>
      <c r="D261" s="1">
        <f>'PR-RAS'!E265</f>
        <v>76472.23</v>
      </c>
      <c r="E261" s="1">
        <v>0</v>
      </c>
      <c r="F261" s="1">
        <v>0</v>
      </c>
      <c r="G261" s="2">
        <f t="shared" si="0"/>
        <v>59067.785399999993</v>
      </c>
      <c r="H261" s="2">
        <f t="shared" si="1"/>
        <v>0.55999999999767169</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331.81</v>
      </c>
      <c r="D264" s="1">
        <f>'PR-RAS'!E268</f>
        <v>3200</v>
      </c>
      <c r="E264" s="1">
        <v>0</v>
      </c>
      <c r="F264" s="1">
        <v>0</v>
      </c>
      <c r="G264" s="2">
        <f t="shared" si="0"/>
        <v>1770.4660300000003</v>
      </c>
      <c r="H264" s="2">
        <f t="shared" si="1"/>
        <v>0.18999999999999773</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331.81</v>
      </c>
      <c r="D265" s="1">
        <f>'PR-RAS'!E269</f>
        <v>3200</v>
      </c>
      <c r="E265" s="1">
        <v>0</v>
      </c>
      <c r="F265" s="1">
        <v>0</v>
      </c>
      <c r="G265" s="2">
        <f t="shared" ref="G265:G521" si="8">(B265/1000)*(C265*1+D265*2)</f>
        <v>1777.1978400000003</v>
      </c>
      <c r="H265" s="2">
        <f t="shared" ref="H265:H521" si="9">ABS(C265-ROUND(C265,0))+ABS(D265-ROUND(D265,0))</f>
        <v>0.18999999999999773</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398493.54</v>
      </c>
      <c r="D285" s="1">
        <f>'PR-RAS'!E289</f>
        <v>550956.53</v>
      </c>
      <c r="E285" s="1">
        <v>0</v>
      </c>
      <c r="F285" s="1">
        <v>0</v>
      </c>
      <c r="G285" s="2">
        <f t="shared" si="8"/>
        <v>426115.47440000001</v>
      </c>
      <c r="H285" s="2">
        <f t="shared" si="9"/>
        <v>0.92999999999301508</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201222.91000000009</v>
      </c>
      <c r="D286" s="1">
        <f>'PR-RAS'!E290</f>
        <v>22445.789999999921</v>
      </c>
      <c r="E286" s="1">
        <v>0</v>
      </c>
      <c r="F286" s="1">
        <v>0</v>
      </c>
      <c r="G286" s="2">
        <f t="shared" si="8"/>
        <v>70142.629649999973</v>
      </c>
      <c r="H286" s="2">
        <f t="shared" si="9"/>
        <v>0.29999999998835847</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133738.1</v>
      </c>
      <c r="D288" s="1">
        <f>'PR-RAS'!E292</f>
        <v>78958.45</v>
      </c>
      <c r="E288" s="1">
        <v>0</v>
      </c>
      <c r="F288" s="1">
        <v>0</v>
      </c>
      <c r="G288" s="2">
        <f t="shared" si="8"/>
        <v>83704.985000000001</v>
      </c>
      <c r="H288" s="2">
        <f t="shared" si="9"/>
        <v>0.55000000000291038</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133823.41</v>
      </c>
      <c r="D290" s="1">
        <f>'PR-RAS'!E294</f>
        <v>65990.95</v>
      </c>
      <c r="E290" s="1">
        <v>0</v>
      </c>
      <c r="F290" s="1">
        <v>0</v>
      </c>
      <c r="G290" s="2">
        <f t="shared" si="8"/>
        <v>76817.734589999993</v>
      </c>
      <c r="H290" s="2">
        <f t="shared" si="9"/>
        <v>0.46000000000640284</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6485.73</v>
      </c>
      <c r="D293" s="1">
        <f>'PR-RAS'!E298</f>
        <v>2323.56</v>
      </c>
      <c r="E293" s="1">
        <v>0</v>
      </c>
      <c r="F293" s="1">
        <v>0</v>
      </c>
      <c r="G293" s="2">
        <f t="shared" si="8"/>
        <v>3250.7921999999994</v>
      </c>
      <c r="H293" s="2">
        <f t="shared" si="9"/>
        <v>0.71000000000049113</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6485.73</v>
      </c>
      <c r="D306" s="1">
        <f>'PR-RAS'!E311</f>
        <v>2323.56</v>
      </c>
      <c r="E306" s="1">
        <v>0</v>
      </c>
      <c r="F306" s="1">
        <v>0</v>
      </c>
      <c r="G306" s="2">
        <f t="shared" si="8"/>
        <v>3395.5192499999994</v>
      </c>
      <c r="H306" s="2">
        <f t="shared" si="9"/>
        <v>0.71000000000049113</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6485.73</v>
      </c>
      <c r="D307" s="1">
        <f>'PR-RAS'!E312</f>
        <v>2123.56</v>
      </c>
      <c r="E307" s="1">
        <v>0</v>
      </c>
      <c r="F307" s="1">
        <v>0</v>
      </c>
      <c r="G307" s="2">
        <f t="shared" si="8"/>
        <v>3284.2520999999997</v>
      </c>
      <c r="H307" s="2">
        <f t="shared" si="9"/>
        <v>0.71000000000049113</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6485.73</v>
      </c>
      <c r="D311" s="1">
        <f>'PR-RAS'!E316</f>
        <v>2123.56</v>
      </c>
      <c r="E311" s="1">
        <v>0</v>
      </c>
      <c r="F311" s="1">
        <v>0</v>
      </c>
      <c r="G311" s="2">
        <f t="shared" si="8"/>
        <v>3327.1834999999996</v>
      </c>
      <c r="H311" s="2">
        <f t="shared" si="9"/>
        <v>0.71000000000049113</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200</v>
      </c>
      <c r="E312" s="1">
        <v>0</v>
      </c>
      <c r="F312" s="1">
        <v>0</v>
      </c>
      <c r="G312" s="2">
        <f t="shared" si="8"/>
        <v>124.4</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200</v>
      </c>
      <c r="E319" s="1">
        <v>0</v>
      </c>
      <c r="F319" s="1">
        <v>0</v>
      </c>
      <c r="G319" s="2">
        <f t="shared" si="8"/>
        <v>127.2</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281531.08999999997</v>
      </c>
      <c r="D345" s="1">
        <f>'PR-RAS'!E350</f>
        <v>140498.1</v>
      </c>
      <c r="E345" s="1">
        <v>0</v>
      </c>
      <c r="F345" s="1">
        <v>0</v>
      </c>
      <c r="G345" s="2">
        <f t="shared" si="8"/>
        <v>193509.38775999998</v>
      </c>
      <c r="H345" s="2">
        <f t="shared" si="9"/>
        <v>0.18999999997322448</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1144.73</v>
      </c>
      <c r="D346" s="1">
        <f>'PR-RAS'!E351</f>
        <v>18676.900000000001</v>
      </c>
      <c r="E346" s="1">
        <v>0</v>
      </c>
      <c r="F346" s="1">
        <v>0</v>
      </c>
      <c r="G346" s="2">
        <f t="shared" si="8"/>
        <v>13281.992850000001</v>
      </c>
      <c r="H346" s="2">
        <f t="shared" si="9"/>
        <v>0.36999999999852662</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1144.73</v>
      </c>
      <c r="D351" s="1">
        <f>'PR-RAS'!E356</f>
        <v>18676.900000000001</v>
      </c>
      <c r="E351" s="1">
        <v>0</v>
      </c>
      <c r="F351" s="1">
        <v>0</v>
      </c>
      <c r="G351" s="2">
        <f t="shared" si="8"/>
        <v>13474.485500000001</v>
      </c>
      <c r="H351" s="2">
        <f t="shared" si="9"/>
        <v>0.36999999999852662</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1144.73</v>
      </c>
      <c r="D357" s="1">
        <f>'PR-RAS'!E362</f>
        <v>18676.900000000001</v>
      </c>
      <c r="E357" s="1">
        <v>0</v>
      </c>
      <c r="F357" s="1">
        <v>0</v>
      </c>
      <c r="G357" s="2">
        <f t="shared" si="8"/>
        <v>13705.476680000002</v>
      </c>
      <c r="H357" s="2">
        <f t="shared" si="9"/>
        <v>0.36999999999852662</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280386.36</v>
      </c>
      <c r="D358" s="1">
        <f>'PR-RAS'!E363</f>
        <v>121821.2</v>
      </c>
      <c r="E358" s="1">
        <v>0</v>
      </c>
      <c r="F358" s="1">
        <v>0</v>
      </c>
      <c r="G358" s="2">
        <f t="shared" si="8"/>
        <v>187078.26731999998</v>
      </c>
      <c r="H358" s="2">
        <f t="shared" si="9"/>
        <v>0.55999999998311978</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276097.2</v>
      </c>
      <c r="D359" s="1">
        <f>'PR-RAS'!E364</f>
        <v>118333.7</v>
      </c>
      <c r="E359" s="1">
        <v>0</v>
      </c>
      <c r="F359" s="1">
        <v>0</v>
      </c>
      <c r="G359" s="2">
        <f t="shared" si="8"/>
        <v>183569.72679999997</v>
      </c>
      <c r="H359" s="2">
        <f t="shared" si="9"/>
        <v>0.50000000001455192</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86269.83</v>
      </c>
      <c r="D361" s="1">
        <f>'PR-RAS'!E366</f>
        <v>0</v>
      </c>
      <c r="E361" s="1">
        <v>0</v>
      </c>
      <c r="F361" s="1">
        <v>0</v>
      </c>
      <c r="G361" s="2">
        <f t="shared" si="8"/>
        <v>31057.138800000001</v>
      </c>
      <c r="H361" s="2">
        <f t="shared" si="9"/>
        <v>0.16999999999825377</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189827.37</v>
      </c>
      <c r="D363" s="1">
        <f>'PR-RAS'!E368</f>
        <v>118333.7</v>
      </c>
      <c r="E363" s="1">
        <v>0</v>
      </c>
      <c r="F363" s="1">
        <v>0</v>
      </c>
      <c r="G363" s="2">
        <f t="shared" si="8"/>
        <v>154391.10673999999</v>
      </c>
      <c r="H363" s="2">
        <f t="shared" si="9"/>
        <v>0.66999999999825377</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1369.26</v>
      </c>
      <c r="D364" s="1">
        <f>'PR-RAS'!E369</f>
        <v>3487.5</v>
      </c>
      <c r="E364" s="1">
        <v>0</v>
      </c>
      <c r="F364" s="1">
        <v>0</v>
      </c>
      <c r="G364" s="2">
        <f t="shared" si="8"/>
        <v>3028.9663799999998</v>
      </c>
      <c r="H364" s="2">
        <f t="shared" si="9"/>
        <v>0.75999999999999091</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471.03</v>
      </c>
      <c r="D365" s="1">
        <f>'PR-RAS'!E370</f>
        <v>0</v>
      </c>
      <c r="E365" s="1">
        <v>0</v>
      </c>
      <c r="F365" s="1">
        <v>0</v>
      </c>
      <c r="G365" s="2">
        <f t="shared" si="8"/>
        <v>171.45491999999999</v>
      </c>
      <c r="H365" s="2">
        <f t="shared" si="9"/>
        <v>2.9999999999972715E-2</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246.99</v>
      </c>
      <c r="D366" s="1">
        <f>'PR-RAS'!E371</f>
        <v>0</v>
      </c>
      <c r="E366" s="1">
        <v>0</v>
      </c>
      <c r="F366" s="1">
        <v>0</v>
      </c>
      <c r="G366" s="2">
        <f t="shared" si="8"/>
        <v>90.151350000000008</v>
      </c>
      <c r="H366" s="2">
        <f t="shared" si="9"/>
        <v>9.9999999999909051E-3</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651.24</v>
      </c>
      <c r="D371" s="1">
        <f>'PR-RAS'!E376</f>
        <v>3487.5</v>
      </c>
      <c r="E371" s="1">
        <v>0</v>
      </c>
      <c r="F371" s="1">
        <v>0</v>
      </c>
      <c r="G371" s="2">
        <f t="shared" si="8"/>
        <v>2821.7087999999999</v>
      </c>
      <c r="H371" s="2">
        <f t="shared" si="9"/>
        <v>0.74000000000000909</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398.17</v>
      </c>
      <c r="D378" s="1">
        <f>'PR-RAS'!E383</f>
        <v>0</v>
      </c>
      <c r="E378" s="1">
        <v>0</v>
      </c>
      <c r="F378" s="1">
        <v>0</v>
      </c>
      <c r="G378" s="2">
        <f t="shared" si="8"/>
        <v>150.11009000000001</v>
      </c>
      <c r="H378" s="2">
        <f t="shared" si="9"/>
        <v>0.17000000000001592</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398.17</v>
      </c>
      <c r="D379" s="1">
        <f>'PR-RAS'!E384</f>
        <v>0</v>
      </c>
      <c r="E379" s="1">
        <v>0</v>
      </c>
      <c r="F379" s="1">
        <v>0</v>
      </c>
      <c r="G379" s="2">
        <f t="shared" si="8"/>
        <v>150.50826000000001</v>
      </c>
      <c r="H379" s="2">
        <f t="shared" si="9"/>
        <v>0.17000000000001592</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2521.73</v>
      </c>
      <c r="D386" s="1">
        <f>'PR-RAS'!E391</f>
        <v>0</v>
      </c>
      <c r="E386" s="1">
        <v>0</v>
      </c>
      <c r="F386" s="1">
        <v>0</v>
      </c>
      <c r="G386" s="2">
        <f t="shared" si="8"/>
        <v>970.86604999999997</v>
      </c>
      <c r="H386" s="2">
        <f t="shared" si="9"/>
        <v>0.26999999999998181</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2521.73</v>
      </c>
      <c r="D388" s="1">
        <f>'PR-RAS'!E393</f>
        <v>0</v>
      </c>
      <c r="E388" s="1">
        <v>0</v>
      </c>
      <c r="F388" s="1">
        <v>0</v>
      </c>
      <c r="G388" s="2">
        <f t="shared" si="8"/>
        <v>975.90951000000007</v>
      </c>
      <c r="H388" s="2">
        <f t="shared" si="9"/>
        <v>0.26999999999998181</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275045.36</v>
      </c>
      <c r="D403" s="1">
        <f>'PR-RAS'!E408</f>
        <v>138174.54</v>
      </c>
      <c r="E403" s="1">
        <v>0</v>
      </c>
      <c r="F403" s="1">
        <v>0</v>
      </c>
      <c r="G403" s="2">
        <f t="shared" si="8"/>
        <v>221660.56487999999</v>
      </c>
      <c r="H403" s="2">
        <f t="shared" si="9"/>
        <v>0.81999999997788109</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606202.18000000005</v>
      </c>
      <c r="D407" s="1">
        <f>'PR-RAS'!E412</f>
        <v>575725.88</v>
      </c>
      <c r="E407" s="1">
        <v>0</v>
      </c>
      <c r="F407" s="1">
        <v>0</v>
      </c>
      <c r="G407" s="2">
        <f t="shared" si="8"/>
        <v>713607.49964000005</v>
      </c>
      <c r="H407" s="2">
        <f t="shared" si="9"/>
        <v>0.30000000004656613</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680024.62999999989</v>
      </c>
      <c r="D408" s="1">
        <f>'PR-RAS'!E413</f>
        <v>691454.63</v>
      </c>
      <c r="E408" s="1">
        <v>0</v>
      </c>
      <c r="F408" s="1">
        <v>0</v>
      </c>
      <c r="G408" s="2">
        <f t="shared" si="8"/>
        <v>839614.09322999988</v>
      </c>
      <c r="H408" s="2">
        <f t="shared" si="9"/>
        <v>0.7400000001071021</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0</v>
      </c>
      <c r="E409" s="1">
        <v>0</v>
      </c>
      <c r="F409" s="1">
        <v>0</v>
      </c>
      <c r="G409" s="2">
        <f t="shared" si="8"/>
        <v>0</v>
      </c>
      <c r="H409" s="2">
        <f t="shared" si="9"/>
        <v>0</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73822.449999999837</v>
      </c>
      <c r="D410" s="1">
        <f>'PR-RAS'!E415</f>
        <v>115728.75</v>
      </c>
      <c r="E410" s="1">
        <v>0</v>
      </c>
      <c r="F410" s="1">
        <v>0</v>
      </c>
      <c r="G410" s="2">
        <f t="shared" si="8"/>
        <v>124859.49954999992</v>
      </c>
      <c r="H410" s="2">
        <f t="shared" si="9"/>
        <v>0.69999999983701855</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133738.1</v>
      </c>
      <c r="D411" s="1">
        <f>'PR-RAS'!E416</f>
        <v>78958.45</v>
      </c>
      <c r="E411" s="1">
        <v>0</v>
      </c>
      <c r="F411" s="1">
        <v>0</v>
      </c>
      <c r="G411" s="2">
        <f t="shared" si="8"/>
        <v>119578.54999999999</v>
      </c>
      <c r="H411" s="2">
        <f t="shared" si="9"/>
        <v>0.55000000000291038</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133823.41</v>
      </c>
      <c r="D413" s="1">
        <f>'PR-RAS'!E418</f>
        <v>65990.95</v>
      </c>
      <c r="E413" s="1">
        <v>0</v>
      </c>
      <c r="F413" s="1">
        <v>0</v>
      </c>
      <c r="G413" s="2">
        <f t="shared" si="8"/>
        <v>109511.78771999999</v>
      </c>
      <c r="H413" s="2">
        <f t="shared" si="9"/>
        <v>0.46000000000640284</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7967.72</v>
      </c>
      <c r="E522" s="1">
        <v>0</v>
      </c>
      <c r="F522" s="1">
        <v>0</v>
      </c>
      <c r="G522" s="2">
        <f t="shared" ref="G522:G809" si="10">(B522/1000)*(C522*1+D522*2)</f>
        <v>8302.3642400000008</v>
      </c>
      <c r="H522" s="2">
        <f t="shared" ref="H522:H809" si="11">ABS(C522-ROUND(C522,0))+ABS(D522-ROUND(D522,0))</f>
        <v>0.27999999999974534</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7967.72</v>
      </c>
      <c r="E587" s="1">
        <v>0</v>
      </c>
      <c r="F587" s="1">
        <v>0</v>
      </c>
      <c r="G587" s="2">
        <f t="shared" si="10"/>
        <v>9338.1678400000001</v>
      </c>
      <c r="H587" s="2">
        <f t="shared" si="11"/>
        <v>0.27999999999974534</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7967.72</v>
      </c>
      <c r="E611" s="1">
        <v>0</v>
      </c>
      <c r="F611" s="1">
        <v>0</v>
      </c>
      <c r="G611" s="2">
        <f t="shared" si="10"/>
        <v>9720.6183999999994</v>
      </c>
      <c r="H611" s="2">
        <f t="shared" si="11"/>
        <v>0.27999999999974534</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7967.72</v>
      </c>
      <c r="E612" s="1">
        <v>0</v>
      </c>
      <c r="F612" s="1">
        <v>0</v>
      </c>
      <c r="G612" s="2">
        <f t="shared" si="10"/>
        <v>9736.5538400000005</v>
      </c>
      <c r="H612" s="2">
        <f t="shared" si="11"/>
        <v>0.27999999999974534</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7967.72</v>
      </c>
      <c r="E630" s="1">
        <v>0</v>
      </c>
      <c r="F630" s="1">
        <v>0</v>
      </c>
      <c r="G630" s="2">
        <f t="shared" si="10"/>
        <v>10023.39176</v>
      </c>
      <c r="H630" s="2">
        <f t="shared" si="11"/>
        <v>0.27999999999974534</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606202.18000000005</v>
      </c>
      <c r="D633" s="1">
        <f>'PR-RAS'!E639</f>
        <v>575725.88</v>
      </c>
      <c r="E633" s="1">
        <v>0</v>
      </c>
      <c r="F633" s="1">
        <v>0</v>
      </c>
      <c r="G633" s="2">
        <f t="shared" si="10"/>
        <v>1110837.2900799999</v>
      </c>
      <c r="H633" s="2">
        <f t="shared" si="11"/>
        <v>0.30000000004656613</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680024.62999999989</v>
      </c>
      <c r="D634" s="1">
        <f>'PR-RAS'!E640</f>
        <v>699422.35</v>
      </c>
      <c r="E634" s="1">
        <v>0</v>
      </c>
      <c r="F634" s="1">
        <v>0</v>
      </c>
      <c r="G634" s="2">
        <f t="shared" si="10"/>
        <v>1315924.2858899999</v>
      </c>
      <c r="H634" s="2">
        <f t="shared" si="11"/>
        <v>0.72000000008847564</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0</v>
      </c>
      <c r="E635" s="1">
        <v>0</v>
      </c>
      <c r="F635" s="1">
        <v>0</v>
      </c>
      <c r="G635" s="2">
        <f t="shared" si="10"/>
        <v>0</v>
      </c>
      <c r="H635" s="2">
        <f t="shared" si="11"/>
        <v>0</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73822.449999999837</v>
      </c>
      <c r="D636" s="1">
        <f>'PR-RAS'!E642</f>
        <v>123696.46999999997</v>
      </c>
      <c r="E636" s="1">
        <v>0</v>
      </c>
      <c r="F636" s="1">
        <v>0</v>
      </c>
      <c r="G636" s="2">
        <f t="shared" si="10"/>
        <v>203971.77264999985</v>
      </c>
      <c r="H636" s="2">
        <f t="shared" si="11"/>
        <v>0.91999999980907887</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133738.1</v>
      </c>
      <c r="D637" s="1">
        <f>'PR-RAS'!E643</f>
        <v>78958.45</v>
      </c>
      <c r="E637" s="1">
        <v>0</v>
      </c>
      <c r="F637" s="1">
        <v>0</v>
      </c>
      <c r="G637" s="2">
        <f t="shared" si="10"/>
        <v>185492.58000000002</v>
      </c>
      <c r="H637" s="2">
        <f t="shared" si="11"/>
        <v>0.55000000000291038</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59915.650000000169</v>
      </c>
      <c r="D639" s="1">
        <f>'PR-RAS'!E645</f>
        <v>0</v>
      </c>
      <c r="E639" s="1">
        <v>0</v>
      </c>
      <c r="F639" s="1">
        <v>0</v>
      </c>
      <c r="G639" s="2">
        <f t="shared" si="10"/>
        <v>38226.184700000107</v>
      </c>
      <c r="H639" s="2">
        <f t="shared" si="11"/>
        <v>0.34999999983119778</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44738.019999999975</v>
      </c>
      <c r="E640" s="1">
        <v>0</v>
      </c>
      <c r="F640" s="1">
        <v>0</v>
      </c>
      <c r="G640" s="2">
        <f t="shared" si="10"/>
        <v>57175.18955999997</v>
      </c>
      <c r="H640" s="2">
        <f t="shared" si="11"/>
        <v>1.9999999974970706E-2</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11279.28</v>
      </c>
      <c r="D641" s="1">
        <f>'PR-RAS'!E647</f>
        <v>13488.17</v>
      </c>
      <c r="E641" s="1">
        <v>0</v>
      </c>
      <c r="F641" s="1">
        <v>0</v>
      </c>
      <c r="G641" s="2">
        <f t="shared" si="10"/>
        <v>24483.596800000003</v>
      </c>
      <c r="H641" s="2">
        <f t="shared" si="11"/>
        <v>0.4500000000007276</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229392.24</v>
      </c>
      <c r="D642" s="1">
        <f>'PR-RAS'!E649</f>
        <v>202490.37</v>
      </c>
      <c r="E642" s="1">
        <v>0</v>
      </c>
      <c r="F642" s="1">
        <v>0</v>
      </c>
      <c r="G642" s="2">
        <f t="shared" si="10"/>
        <v>406633.08017999999</v>
      </c>
      <c r="H642" s="2">
        <f t="shared" si="11"/>
        <v>0.60999999998603016</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784786.91</v>
      </c>
      <c r="D643" s="1">
        <f>'PR-RAS'!E650</f>
        <v>690437.18</v>
      </c>
      <c r="E643" s="1">
        <v>0</v>
      </c>
      <c r="F643" s="1">
        <v>0</v>
      </c>
      <c r="G643" s="2">
        <f t="shared" si="10"/>
        <v>1390354.5353399999</v>
      </c>
      <c r="H643" s="2">
        <f t="shared" si="11"/>
        <v>0.27000000001862645</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852982.31</v>
      </c>
      <c r="D644" s="1">
        <f>'PR-RAS'!E651</f>
        <v>848603.23</v>
      </c>
      <c r="E644" s="1">
        <v>0</v>
      </c>
      <c r="F644" s="1">
        <v>0</v>
      </c>
      <c r="G644" s="2">
        <f t="shared" si="10"/>
        <v>1639771.3791100001</v>
      </c>
      <c r="H644" s="2">
        <f t="shared" si="11"/>
        <v>0.5400000000372529</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161196.83999999997</v>
      </c>
      <c r="D645" s="1">
        <f>'PR-RAS'!E652</f>
        <v>44324.320000000065</v>
      </c>
      <c r="E645" s="1">
        <v>0</v>
      </c>
      <c r="F645" s="1">
        <v>0</v>
      </c>
      <c r="G645" s="2">
        <f t="shared" si="10"/>
        <v>160900.48912000007</v>
      </c>
      <c r="H645" s="2">
        <f t="shared" si="11"/>
        <v>0.48000000009778887</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11</v>
      </c>
      <c r="D646" s="1">
        <f>'PR-RAS'!E653</f>
        <v>24</v>
      </c>
      <c r="E646" s="1">
        <v>0</v>
      </c>
      <c r="F646" s="1">
        <v>0</v>
      </c>
      <c r="G646" s="2">
        <f t="shared" si="10"/>
        <v>38.055</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10</v>
      </c>
      <c r="D648" s="1">
        <f>'PR-RAS'!E655</f>
        <v>23</v>
      </c>
      <c r="E648" s="1">
        <v>0</v>
      </c>
      <c r="F648" s="1">
        <v>0</v>
      </c>
      <c r="G648" s="2">
        <f t="shared" si="10"/>
        <v>36.231999999999999</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147719.67000000001</v>
      </c>
      <c r="D654" s="1">
        <f>'PR-RAS'!E661</f>
        <v>156293.9</v>
      </c>
      <c r="E654" s="1">
        <v>0</v>
      </c>
      <c r="F654" s="1">
        <v>0</v>
      </c>
      <c r="G654" s="2">
        <f t="shared" si="10"/>
        <v>300580.77791</v>
      </c>
      <c r="H654" s="2">
        <f t="shared" si="11"/>
        <v>0.42999999999301508</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2256.29</v>
      </c>
      <c r="D655" s="1">
        <f>'PR-RAS'!E662</f>
        <v>10300</v>
      </c>
      <c r="E655" s="1">
        <v>0</v>
      </c>
      <c r="F655" s="1">
        <v>0</v>
      </c>
      <c r="G655" s="2">
        <f t="shared" si="10"/>
        <v>14948.013660000001</v>
      </c>
      <c r="H655" s="2">
        <f t="shared" si="11"/>
        <v>0.28999999999996362</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9954.2099999999991</v>
      </c>
      <c r="D656" s="1">
        <f>'PR-RAS'!E663</f>
        <v>0</v>
      </c>
      <c r="E656" s="1">
        <v>0</v>
      </c>
      <c r="F656" s="1">
        <v>0</v>
      </c>
      <c r="G656" s="2">
        <f t="shared" si="10"/>
        <v>6520.0075499999994</v>
      </c>
      <c r="H656" s="2">
        <f t="shared" si="11"/>
        <v>0.20999999999912689</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29862.63</v>
      </c>
      <c r="D657" s="1">
        <f>'PR-RAS'!E664</f>
        <v>33182.480000000003</v>
      </c>
      <c r="E657" s="1">
        <v>0</v>
      </c>
      <c r="F657" s="1">
        <v>0</v>
      </c>
      <c r="G657" s="2">
        <f t="shared" si="10"/>
        <v>63125.299040000013</v>
      </c>
      <c r="H657" s="2">
        <f t="shared" si="11"/>
        <v>0.85000000000218279</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40058.58</v>
      </c>
      <c r="D658" s="1">
        <f>'PR-RAS'!E665</f>
        <v>17620.349999999999</v>
      </c>
      <c r="E658" s="1">
        <v>0</v>
      </c>
      <c r="F658" s="1">
        <v>0</v>
      </c>
      <c r="G658" s="2">
        <f t="shared" si="10"/>
        <v>49471.626960000001</v>
      </c>
      <c r="H658" s="2">
        <f t="shared" si="11"/>
        <v>0.76999999999679858</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7749.02</v>
      </c>
      <c r="D662" s="1">
        <f>'PR-RAS'!E669</f>
        <v>5133</v>
      </c>
      <c r="E662" s="1">
        <v>0</v>
      </c>
      <c r="F662" s="1">
        <v>0</v>
      </c>
      <c r="G662" s="2">
        <f t="shared" si="10"/>
        <v>11907.928220000002</v>
      </c>
      <c r="H662" s="2">
        <f t="shared" si="11"/>
        <v>2.0000000000436557E-2</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24670.52</v>
      </c>
      <c r="D666" s="1">
        <f>'PR-RAS'!E673</f>
        <v>0</v>
      </c>
      <c r="E666" s="1">
        <v>0</v>
      </c>
      <c r="F666" s="1">
        <v>0</v>
      </c>
      <c r="G666" s="2">
        <f t="shared" si="10"/>
        <v>16405.895800000002</v>
      </c>
      <c r="H666" s="2">
        <f t="shared" si="11"/>
        <v>0.47999999999956344</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59983.25</v>
      </c>
      <c r="D687" s="1">
        <f>'PR-RAS'!E694</f>
        <v>97348.52</v>
      </c>
      <c r="E687" s="1">
        <v>0</v>
      </c>
      <c r="F687" s="1">
        <v>0</v>
      </c>
      <c r="G687" s="2">
        <f t="shared" si="10"/>
        <v>174710.67894000001</v>
      </c>
      <c r="H687" s="2">
        <f t="shared" si="11"/>
        <v>0.72999999999592546</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1553.07</v>
      </c>
      <c r="D709" s="1">
        <f>'PR-RAS'!E716</f>
        <v>0</v>
      </c>
      <c r="E709" s="1">
        <v>0</v>
      </c>
      <c r="F709" s="1">
        <v>0</v>
      </c>
      <c r="G709" s="2">
        <f t="shared" si="10"/>
        <v>1099.5735599999998</v>
      </c>
      <c r="H709" s="2">
        <f t="shared" si="11"/>
        <v>6.9999999999936335E-2</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430.89</v>
      </c>
      <c r="D711" s="1">
        <f>'PR-RAS'!E718</f>
        <v>1792.32</v>
      </c>
      <c r="E711" s="1">
        <v>0</v>
      </c>
      <c r="F711" s="1">
        <v>0</v>
      </c>
      <c r="G711" s="2">
        <f t="shared" si="10"/>
        <v>2851.0262999999995</v>
      </c>
      <c r="H711" s="2">
        <f t="shared" si="11"/>
        <v>0.42999999999994998</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155.94999999999999</v>
      </c>
      <c r="D713" s="1">
        <f>'PR-RAS'!E720</f>
        <v>43.8</v>
      </c>
      <c r="E713" s="1">
        <v>0</v>
      </c>
      <c r="F713" s="1">
        <v>0</v>
      </c>
      <c r="G713" s="2">
        <f t="shared" si="10"/>
        <v>173.40759999999997</v>
      </c>
      <c r="H713" s="2">
        <f t="shared" si="11"/>
        <v>0.25000000000001421</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2175.2800000000002</v>
      </c>
      <c r="D715" s="1">
        <f>'PR-RAS'!E722</f>
        <v>3873.24</v>
      </c>
      <c r="E715" s="1">
        <v>0</v>
      </c>
      <c r="F715" s="1">
        <v>0</v>
      </c>
      <c r="G715" s="2">
        <f t="shared" si="10"/>
        <v>7084.1366399999997</v>
      </c>
      <c r="H715" s="2">
        <f t="shared" si="11"/>
        <v>0.51999999999998181</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30</v>
      </c>
      <c r="E716" s="1">
        <v>0</v>
      </c>
      <c r="F716" s="1">
        <v>0</v>
      </c>
      <c r="G716" s="2">
        <f t="shared" si="10"/>
        <v>42.9</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7133.91</v>
      </c>
      <c r="D718" s="1">
        <f>'PR-RAS'!E725</f>
        <v>7093.44</v>
      </c>
      <c r="E718" s="1">
        <v>0</v>
      </c>
      <c r="F718" s="1">
        <v>0</v>
      </c>
      <c r="G718" s="2">
        <f t="shared" si="10"/>
        <v>15287.006429999999</v>
      </c>
      <c r="H718" s="2">
        <f t="shared" si="11"/>
        <v>0.52999999999974534</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4146.43</v>
      </c>
      <c r="D752" s="1">
        <f>'PR-RAS'!E759</f>
        <v>1313.6</v>
      </c>
      <c r="E752" s="1">
        <v>0</v>
      </c>
      <c r="F752" s="1">
        <v>0</v>
      </c>
      <c r="G752" s="2">
        <f t="shared" si="10"/>
        <v>5086.9961300000004</v>
      </c>
      <c r="H752" s="2">
        <f t="shared" si="11"/>
        <v>0.83000000000038199</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132.72</v>
      </c>
      <c r="D757" s="1">
        <f>'PR-RAS'!E764</f>
        <v>0</v>
      </c>
      <c r="E757" s="1">
        <v>0</v>
      </c>
      <c r="F757" s="1">
        <v>0</v>
      </c>
      <c r="G757" s="2">
        <f t="shared" si="10"/>
        <v>100.33632</v>
      </c>
      <c r="H757" s="2">
        <f t="shared" si="11"/>
        <v>0.28000000000000114</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7847.14</v>
      </c>
      <c r="D809" s="1">
        <f>'PR-RAS'!E816</f>
        <v>14026.18</v>
      </c>
      <c r="E809" s="1">
        <v>0</v>
      </c>
      <c r="F809" s="1">
        <v>0</v>
      </c>
      <c r="G809" s="2">
        <f t="shared" si="10"/>
        <v>29006.796000000002</v>
      </c>
      <c r="H809" s="2">
        <f t="shared" si="11"/>
        <v>0.32000000000061846</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5030.1899999999996</v>
      </c>
      <c r="D812" s="1">
        <f>'PR-RAS'!E819</f>
        <v>5231.6000000000004</v>
      </c>
      <c r="E812" s="1">
        <v>0</v>
      </c>
      <c r="F812" s="1">
        <v>0</v>
      </c>
      <c r="G812" s="2">
        <f t="shared" si="18"/>
        <v>12565.139290000001</v>
      </c>
      <c r="H812" s="2">
        <f t="shared" si="19"/>
        <v>0.58999999999923602</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2654.46</v>
      </c>
      <c r="D814" s="1">
        <f>'PR-RAS'!E821</f>
        <v>4512.57</v>
      </c>
      <c r="E814" s="1">
        <v>0</v>
      </c>
      <c r="F814" s="1">
        <v>0</v>
      </c>
      <c r="G814" s="2">
        <f t="shared" si="18"/>
        <v>9495.514799999999</v>
      </c>
      <c r="H814" s="2">
        <f t="shared" si="19"/>
        <v>0.89000000000032742</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2481.87</v>
      </c>
      <c r="D817" s="1">
        <f>'PR-RAS'!E824</f>
        <v>2987.1</v>
      </c>
      <c r="E817" s="1">
        <v>0</v>
      </c>
      <c r="F817" s="1">
        <v>0</v>
      </c>
      <c r="G817" s="2">
        <f t="shared" si="18"/>
        <v>6900.153119999999</v>
      </c>
      <c r="H817" s="2">
        <f t="shared" si="19"/>
        <v>0.23000000000001819</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1233.76</v>
      </c>
      <c r="D821" s="1">
        <f>'PR-RAS'!E828</f>
        <v>580.74</v>
      </c>
      <c r="E821" s="1">
        <v>0</v>
      </c>
      <c r="F821" s="1">
        <v>0</v>
      </c>
      <c r="G821" s="2">
        <f t="shared" si="18"/>
        <v>1964.0967999999998</v>
      </c>
      <c r="H821" s="2">
        <f t="shared" si="19"/>
        <v>0.5</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7967.72</v>
      </c>
      <c r="E961" s="1">
        <v>0</v>
      </c>
      <c r="F961" s="1">
        <v>0</v>
      </c>
      <c r="G961" s="2">
        <f t="shared" si="18"/>
        <v>15298.0224</v>
      </c>
      <c r="H961" s="2">
        <f t="shared" si="19"/>
        <v>0.27999999999974534</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145146.73000000001</v>
      </c>
      <c r="D1480" s="5"/>
      <c r="E1480" s="5">
        <v>0</v>
      </c>
      <c r="F1480" s="5">
        <v>0</v>
      </c>
      <c r="G1480" s="6">
        <f t="shared" ref="G1480:G1580" si="34">B1480/1000*C1480</f>
        <v>145.14673000000002</v>
      </c>
      <c r="H1480" s="6">
        <f t="shared" ref="H1480:H1580" si="35">ABS(C1480-ROUND(C1480,0))</f>
        <v>0.26999999998952262</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548651.37999999989</v>
      </c>
      <c r="D1481" s="1">
        <v>0</v>
      </c>
      <c r="E1481" s="1">
        <v>0</v>
      </c>
      <c r="F1481" s="1">
        <v>0</v>
      </c>
      <c r="G1481" s="2">
        <f t="shared" si="34"/>
        <v>1097.3027599999998</v>
      </c>
      <c r="H1481" s="2">
        <f t="shared" si="35"/>
        <v>0.37999999988824129</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408153.27999999991</v>
      </c>
      <c r="D1483" s="1">
        <v>0</v>
      </c>
      <c r="E1483" s="1">
        <v>0</v>
      </c>
      <c r="F1483" s="1">
        <v>0</v>
      </c>
      <c r="G1483" s="2">
        <f t="shared" si="34"/>
        <v>1632.6131199999998</v>
      </c>
      <c r="H1483" s="2">
        <f t="shared" si="35"/>
        <v>0.27999999991152436</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219457.56</v>
      </c>
      <c r="D1484" s="1">
        <v>0</v>
      </c>
      <c r="E1484" s="1">
        <v>0</v>
      </c>
      <c r="F1484" s="1">
        <v>0</v>
      </c>
      <c r="G1484" s="2">
        <f t="shared" si="34"/>
        <v>1097.2878000000001</v>
      </c>
      <c r="H1484" s="2">
        <f t="shared" si="35"/>
        <v>0.44000000000232831</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174438.52</v>
      </c>
      <c r="D1485" s="1">
        <v>0</v>
      </c>
      <c r="E1485" s="1">
        <v>0</v>
      </c>
      <c r="F1485" s="1">
        <v>0</v>
      </c>
      <c r="G1485" s="2">
        <f t="shared" si="34"/>
        <v>1046.63112</v>
      </c>
      <c r="H1485" s="2">
        <f t="shared" si="35"/>
        <v>0.48000000001047738</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1274.4100000000001</v>
      </c>
      <c r="D1486" s="1">
        <v>0</v>
      </c>
      <c r="E1486" s="1">
        <v>0</v>
      </c>
      <c r="F1486" s="1">
        <v>0</v>
      </c>
      <c r="G1486" s="2">
        <f t="shared" si="34"/>
        <v>8.9208700000000007</v>
      </c>
      <c r="H1486" s="2">
        <f t="shared" si="35"/>
        <v>0.41000000000008185</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383.6</v>
      </c>
      <c r="D1487" s="1">
        <v>0</v>
      </c>
      <c r="E1487" s="1">
        <v>0</v>
      </c>
      <c r="F1487" s="1">
        <v>0</v>
      </c>
      <c r="G1487" s="2">
        <f t="shared" si="34"/>
        <v>3.0688000000000004</v>
      </c>
      <c r="H1487" s="2">
        <f t="shared" si="35"/>
        <v>0.39999999999997726</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8817.83</v>
      </c>
      <c r="D1489" s="1">
        <v>0</v>
      </c>
      <c r="E1489" s="1">
        <v>0</v>
      </c>
      <c r="F1489" s="1">
        <v>0</v>
      </c>
      <c r="G1489" s="2">
        <f t="shared" si="34"/>
        <v>88.178300000000007</v>
      </c>
      <c r="H1489" s="2">
        <f t="shared" si="35"/>
        <v>0.17000000000007276</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1400</v>
      </c>
      <c r="D1490" s="1">
        <v>0</v>
      </c>
      <c r="E1490" s="1">
        <v>0</v>
      </c>
      <c r="F1490" s="1">
        <v>0</v>
      </c>
      <c r="G1490" s="2">
        <f t="shared" si="34"/>
        <v>15.399999999999999</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2381.36</v>
      </c>
      <c r="D1491" s="1">
        <v>0</v>
      </c>
      <c r="E1491" s="1">
        <v>0</v>
      </c>
      <c r="F1491" s="1">
        <v>0</v>
      </c>
      <c r="G1491" s="2">
        <f t="shared" si="34"/>
        <v>28.576320000000003</v>
      </c>
      <c r="H1491" s="2">
        <f t="shared" si="35"/>
        <v>0.36000000000012733</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140498.1</v>
      </c>
      <c r="D1492" s="1">
        <v>0</v>
      </c>
      <c r="E1492" s="1">
        <v>0</v>
      </c>
      <c r="F1492" s="1">
        <v>0</v>
      </c>
      <c r="G1492" s="2">
        <f t="shared" si="34"/>
        <v>1826.4753000000001</v>
      </c>
      <c r="H1492" s="2">
        <f t="shared" si="35"/>
        <v>0.10000000000582077</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536198.1399999999</v>
      </c>
      <c r="D1499" s="1">
        <v>0</v>
      </c>
      <c r="E1499" s="1">
        <v>0</v>
      </c>
      <c r="F1499" s="1">
        <v>0</v>
      </c>
      <c r="G1499" s="2">
        <f t="shared" si="34"/>
        <v>10723.962799999998</v>
      </c>
      <c r="H1499" s="2">
        <f t="shared" si="35"/>
        <v>0.13999999989755452</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395284.93999999994</v>
      </c>
      <c r="D1501" s="1">
        <v>0</v>
      </c>
      <c r="E1501" s="1">
        <v>0</v>
      </c>
      <c r="F1501" s="1">
        <v>0</v>
      </c>
      <c r="G1501" s="2">
        <f t="shared" si="34"/>
        <v>8696.2686799999974</v>
      </c>
      <c r="H1501" s="2">
        <f t="shared" si="35"/>
        <v>6.0000000055879354E-2</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235800.93</v>
      </c>
      <c r="D1502" s="1">
        <v>0</v>
      </c>
      <c r="E1502" s="1">
        <v>0</v>
      </c>
      <c r="F1502" s="1">
        <v>0</v>
      </c>
      <c r="G1502" s="2">
        <f t="shared" si="34"/>
        <v>5423.4213899999995</v>
      </c>
      <c r="H1502" s="2">
        <f t="shared" si="35"/>
        <v>7.0000000006984919E-2</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148160.91</v>
      </c>
      <c r="D1503" s="1">
        <v>0</v>
      </c>
      <c r="E1503" s="1">
        <v>0</v>
      </c>
      <c r="F1503" s="1">
        <v>0</v>
      </c>
      <c r="G1503" s="2">
        <f t="shared" si="34"/>
        <v>3555.86184</v>
      </c>
      <c r="H1503" s="2">
        <f t="shared" si="35"/>
        <v>8.999999999650754E-2</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1454.86</v>
      </c>
      <c r="D1504" s="1">
        <v>0</v>
      </c>
      <c r="E1504" s="1">
        <v>0</v>
      </c>
      <c r="F1504" s="1">
        <v>0</v>
      </c>
      <c r="G1504" s="2">
        <f t="shared" si="34"/>
        <v>36.371499999999997</v>
      </c>
      <c r="H1504" s="2">
        <f t="shared" si="35"/>
        <v>0.14000000000010004</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1064.21</v>
      </c>
      <c r="D1505" s="1">
        <v>0</v>
      </c>
      <c r="E1505" s="1">
        <v>0</v>
      </c>
      <c r="F1505" s="1">
        <v>0</v>
      </c>
      <c r="G1505" s="2">
        <f t="shared" si="34"/>
        <v>27.669460000000001</v>
      </c>
      <c r="H1505" s="2">
        <f t="shared" si="35"/>
        <v>0.21000000000003638</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4742.55</v>
      </c>
      <c r="D1507" s="1">
        <v>0</v>
      </c>
      <c r="E1507" s="1">
        <v>0</v>
      </c>
      <c r="F1507" s="1">
        <v>0</v>
      </c>
      <c r="G1507" s="2">
        <f t="shared" si="34"/>
        <v>132.79140000000001</v>
      </c>
      <c r="H1507" s="2">
        <f t="shared" si="35"/>
        <v>0.4499999999998181</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1400</v>
      </c>
      <c r="D1508" s="1">
        <v>0</v>
      </c>
      <c r="E1508" s="1">
        <v>0</v>
      </c>
      <c r="F1508" s="1">
        <v>0</v>
      </c>
      <c r="G1508" s="2">
        <f t="shared" si="34"/>
        <v>40.6</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2661.48</v>
      </c>
      <c r="D1509" s="1">
        <v>0</v>
      </c>
      <c r="E1509" s="1">
        <v>0</v>
      </c>
      <c r="F1509" s="1">
        <v>0</v>
      </c>
      <c r="G1509" s="2">
        <f t="shared" si="34"/>
        <v>79.844399999999993</v>
      </c>
      <c r="H1509" s="2">
        <f t="shared" si="35"/>
        <v>0.48000000000001819</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132945.48000000001</v>
      </c>
      <c r="D1510" s="1">
        <v>0</v>
      </c>
      <c r="E1510" s="1">
        <v>0</v>
      </c>
      <c r="F1510" s="1">
        <v>0</v>
      </c>
      <c r="G1510" s="2">
        <f t="shared" si="34"/>
        <v>4121.3098800000007</v>
      </c>
      <c r="H1510" s="2">
        <f t="shared" si="35"/>
        <v>0.48000000001047738</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7967.72</v>
      </c>
      <c r="D1511" s="1">
        <v>0</v>
      </c>
      <c r="E1511" s="1">
        <v>0</v>
      </c>
      <c r="F1511" s="1">
        <v>0</v>
      </c>
      <c r="G1511" s="2">
        <f t="shared" si="34"/>
        <v>254.96704000000003</v>
      </c>
      <c r="H1511" s="2">
        <f t="shared" si="35"/>
        <v>0.27999999999974534</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7967.72</v>
      </c>
      <c r="D1515" s="1">
        <v>0</v>
      </c>
      <c r="E1515" s="1">
        <v>0</v>
      </c>
      <c r="F1515" s="1">
        <v>0</v>
      </c>
      <c r="G1515" s="2">
        <f t="shared" si="34"/>
        <v>286.83792</v>
      </c>
      <c r="H1515" s="2">
        <f t="shared" si="35"/>
        <v>0.27999999999974534</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157599.96999999997</v>
      </c>
      <c r="D1517" s="1">
        <v>0</v>
      </c>
      <c r="E1517" s="1">
        <v>0</v>
      </c>
      <c r="F1517" s="1">
        <v>0</v>
      </c>
      <c r="G1517" s="2">
        <f t="shared" si="34"/>
        <v>5988.798859999999</v>
      </c>
      <c r="H1517" s="2">
        <f t="shared" si="35"/>
        <v>3.0000000027939677E-2</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89507.85</v>
      </c>
      <c r="D1518" s="1">
        <v>0</v>
      </c>
      <c r="E1518" s="1">
        <v>0</v>
      </c>
      <c r="F1518" s="1">
        <v>0</v>
      </c>
      <c r="G1518" s="2">
        <f t="shared" si="34"/>
        <v>3490.8061500000003</v>
      </c>
      <c r="H1518" s="2">
        <f t="shared" si="35"/>
        <v>0.14999999999417923</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50524.600000000006</v>
      </c>
      <c r="D1524" s="1">
        <v>0</v>
      </c>
      <c r="E1524" s="1">
        <v>0</v>
      </c>
      <c r="F1524" s="1">
        <v>0</v>
      </c>
      <c r="G1524" s="2">
        <f t="shared" si="34"/>
        <v>2273.607</v>
      </c>
      <c r="H1524" s="2">
        <f t="shared" si="35"/>
        <v>0.39999999999417923</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42033.72</v>
      </c>
      <c r="D1530" s="1">
        <v>0</v>
      </c>
      <c r="E1530" s="1">
        <v>0</v>
      </c>
      <c r="F1530" s="1">
        <v>0</v>
      </c>
      <c r="G1530" s="2">
        <f t="shared" si="34"/>
        <v>2143.7197200000001</v>
      </c>
      <c r="H1530" s="2">
        <f t="shared" si="35"/>
        <v>0.27999999999883585</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5865.22</v>
      </c>
      <c r="D1531" s="1">
        <v>0</v>
      </c>
      <c r="E1531" s="1">
        <v>0</v>
      </c>
      <c r="F1531" s="1">
        <v>0</v>
      </c>
      <c r="G1531" s="2">
        <f t="shared" si="34"/>
        <v>304.99144000000001</v>
      </c>
      <c r="H1531" s="2">
        <f t="shared" si="35"/>
        <v>0.22000000000025466</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26697.51</v>
      </c>
      <c r="D1532" s="1">
        <v>0</v>
      </c>
      <c r="E1532" s="1">
        <v>0</v>
      </c>
      <c r="F1532" s="1">
        <v>0</v>
      </c>
      <c r="G1532" s="2">
        <f t="shared" si="34"/>
        <v>1414.9680299999998</v>
      </c>
      <c r="H1532" s="2">
        <f t="shared" si="35"/>
        <v>0.49000000000160071</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849.89</v>
      </c>
      <c r="D1533" s="1">
        <v>0</v>
      </c>
      <c r="E1533" s="1">
        <v>0</v>
      </c>
      <c r="F1533" s="1">
        <v>0</v>
      </c>
      <c r="G1533" s="2">
        <f t="shared" si="34"/>
        <v>45.894059999999996</v>
      </c>
      <c r="H1533" s="2">
        <f t="shared" si="35"/>
        <v>0.11000000000001364</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8621.1</v>
      </c>
      <c r="D1534" s="1">
        <v>0</v>
      </c>
      <c r="E1534" s="1">
        <v>0</v>
      </c>
      <c r="F1534" s="1">
        <v>0</v>
      </c>
      <c r="G1534" s="2">
        <f t="shared" si="34"/>
        <v>474.16050000000001</v>
      </c>
      <c r="H1534" s="2">
        <f t="shared" si="35"/>
        <v>0.1000000000003638</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5475.6</v>
      </c>
      <c r="D1550" s="1">
        <v>0</v>
      </c>
      <c r="E1550" s="1">
        <v>0</v>
      </c>
      <c r="F1550" s="1">
        <v>0</v>
      </c>
      <c r="G1550" s="2">
        <f t="shared" si="34"/>
        <v>388.76760000000002</v>
      </c>
      <c r="H1550" s="2">
        <f t="shared" si="35"/>
        <v>0.3999999999996362</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5475.6</v>
      </c>
      <c r="D1551" s="1">
        <v>0</v>
      </c>
      <c r="E1551" s="1">
        <v>0</v>
      </c>
      <c r="F1551" s="1">
        <v>0</v>
      </c>
      <c r="G1551" s="2">
        <f t="shared" si="34"/>
        <v>394.2432</v>
      </c>
      <c r="H1551" s="2">
        <f t="shared" si="35"/>
        <v>0.3999999999996362</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2680.48</v>
      </c>
      <c r="D1555" s="1">
        <v>0</v>
      </c>
      <c r="E1555" s="1">
        <v>0</v>
      </c>
      <c r="F1555" s="1">
        <v>0</v>
      </c>
      <c r="G1555" s="2">
        <f t="shared" si="34"/>
        <v>203.71647999999999</v>
      </c>
      <c r="H1555" s="2">
        <f t="shared" si="35"/>
        <v>0.48000000000001819</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2680.48</v>
      </c>
      <c r="D1559" s="1">
        <v>0</v>
      </c>
      <c r="E1559" s="1">
        <v>0</v>
      </c>
      <c r="F1559" s="1">
        <v>0</v>
      </c>
      <c r="G1559" s="2">
        <f t="shared" si="34"/>
        <v>214.4384</v>
      </c>
      <c r="H1559" s="2">
        <f t="shared" si="35"/>
        <v>0.48000000000001819</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334.8</v>
      </c>
      <c r="D1560" s="1">
        <v>0</v>
      </c>
      <c r="E1560" s="1">
        <v>0</v>
      </c>
      <c r="F1560" s="1">
        <v>0</v>
      </c>
      <c r="G1560" s="2">
        <f t="shared" si="34"/>
        <v>27.1188</v>
      </c>
      <c r="H1560" s="2">
        <f t="shared" si="35"/>
        <v>0.19999999999998863</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176.75</v>
      </c>
      <c r="D1561" s="1">
        <v>0</v>
      </c>
      <c r="E1561" s="1">
        <v>0</v>
      </c>
      <c r="F1561" s="1">
        <v>0</v>
      </c>
      <c r="G1561" s="2">
        <f t="shared" si="34"/>
        <v>14.493500000000001</v>
      </c>
      <c r="H1561" s="2">
        <f t="shared" si="35"/>
        <v>0.25</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44.82</v>
      </c>
      <c r="D1563" s="1">
        <v>0</v>
      </c>
      <c r="E1563" s="1">
        <v>0</v>
      </c>
      <c r="F1563" s="1">
        <v>0</v>
      </c>
      <c r="G1563" s="2">
        <f t="shared" si="34"/>
        <v>3.7648800000000002</v>
      </c>
      <c r="H1563" s="2">
        <f t="shared" si="35"/>
        <v>0.17999999999999972</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113.23</v>
      </c>
      <c r="D1564" s="1">
        <v>0</v>
      </c>
      <c r="E1564" s="1">
        <v>0</v>
      </c>
      <c r="F1564" s="1">
        <v>0</v>
      </c>
      <c r="G1564" s="2">
        <f t="shared" si="34"/>
        <v>9.624550000000001</v>
      </c>
      <c r="H1564" s="2">
        <f t="shared" si="35"/>
        <v>0.23000000000000398</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38983.25</v>
      </c>
      <c r="D1565" s="1">
        <v>0</v>
      </c>
      <c r="E1565" s="1">
        <v>0</v>
      </c>
      <c r="F1565" s="1">
        <v>0</v>
      </c>
      <c r="G1565" s="2">
        <f t="shared" si="34"/>
        <v>3352.5594999999998</v>
      </c>
      <c r="H1565" s="2">
        <f t="shared" si="35"/>
        <v>0.25</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2206.5100000000002</v>
      </c>
      <c r="D1566" s="1">
        <v>0</v>
      </c>
      <c r="E1566" s="1">
        <v>0</v>
      </c>
      <c r="F1566" s="1">
        <v>0</v>
      </c>
      <c r="G1566" s="2">
        <f t="shared" si="34"/>
        <v>191.96637000000001</v>
      </c>
      <c r="H1566" s="2">
        <f t="shared" si="35"/>
        <v>0.48999999999978172</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29212.59</v>
      </c>
      <c r="D1568" s="1">
        <v>0</v>
      </c>
      <c r="E1568" s="1">
        <v>0</v>
      </c>
      <c r="F1568" s="1">
        <v>0</v>
      </c>
      <c r="G1568" s="2">
        <f t="shared" si="34"/>
        <v>2599.9205099999999</v>
      </c>
      <c r="H1568" s="2">
        <f t="shared" si="35"/>
        <v>0.40999999999985448</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7564.15</v>
      </c>
      <c r="D1569" s="1">
        <v>0</v>
      </c>
      <c r="E1569" s="1">
        <v>0</v>
      </c>
      <c r="F1569" s="1">
        <v>0</v>
      </c>
      <c r="G1569" s="2">
        <f t="shared" si="34"/>
        <v>680.7734999999999</v>
      </c>
      <c r="H1569" s="2">
        <f t="shared" si="35"/>
        <v>0.1499999999996362</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68092.12</v>
      </c>
      <c r="D1576" s="1">
        <v>0</v>
      </c>
      <c r="E1576" s="1">
        <v>0</v>
      </c>
      <c r="F1576" s="1">
        <v>0</v>
      </c>
      <c r="G1576" s="2">
        <f t="shared" si="34"/>
        <v>6604.9356399999997</v>
      </c>
      <c r="H1576" s="2">
        <f t="shared" si="35"/>
        <v>0.11999999999534339</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20123.27</v>
      </c>
      <c r="D1578" s="1">
        <v>0</v>
      </c>
      <c r="E1578" s="1">
        <v>0</v>
      </c>
      <c r="F1578" s="1">
        <v>0</v>
      </c>
      <c r="G1578" s="2">
        <f t="shared" si="34"/>
        <v>1992.2037300000002</v>
      </c>
      <c r="H1578" s="2">
        <f t="shared" si="35"/>
        <v>0.27000000000043656</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47968.85</v>
      </c>
      <c r="D1579" s="1">
        <v>0</v>
      </c>
      <c r="E1579" s="1">
        <v>0</v>
      </c>
      <c r="F1579" s="1">
        <v>0</v>
      </c>
      <c r="G1579" s="2">
        <f t="shared" si="34"/>
        <v>4796.8850000000002</v>
      </c>
      <c r="H1579" s="2">
        <f t="shared" si="35"/>
        <v>0.15000000000145519</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36532</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599716.45000000007</v>
      </c>
      <c r="I16" s="95">
        <f>'PR-RAS'!E6</f>
        <v>573402.31999999995</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398493.54</v>
      </c>
      <c r="I17" s="95">
        <f>'PR-RAS'!E151</f>
        <v>550956.53</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59915.650000000169</v>
      </c>
      <c r="I18" s="95">
        <f>'PR-RAS'!E645</f>
        <v>0</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44738.019999999975</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145146.73000000001</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157599.96999999997</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89507.85</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68092.12</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E646" sqref="E646"/>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599716.45000000007</v>
      </c>
      <c r="E6" s="231">
        <f>E7+E44+E50+E82+E106+E124+E133+E139</f>
        <v>573402.31999999995</v>
      </c>
      <c r="F6" s="232">
        <f t="shared" ref="F6:F131" si="0">IF(D6&lt;&gt;0,IF(E6/D6&gt;=100,"&gt;&gt;100",E6/D6*100),"-")</f>
        <v>95.612238083514285</v>
      </c>
    </row>
    <row r="7" spans="1:25" ht="12.75" customHeight="1" x14ac:dyDescent="0.2">
      <c r="A7" s="230">
        <v>61</v>
      </c>
      <c r="B7" s="192" t="s">
        <v>60</v>
      </c>
      <c r="C7" s="34" t="s">
        <v>61</v>
      </c>
      <c r="D7" s="231">
        <f t="shared" ref="D7:E7" si="1">D8+D17+D23+D29+D37+D40</f>
        <v>127226.31</v>
      </c>
      <c r="E7" s="231">
        <f t="shared" si="1"/>
        <v>152110.69999999998</v>
      </c>
      <c r="F7" s="232">
        <f t="shared" si="0"/>
        <v>119.55915407748601</v>
      </c>
    </row>
    <row r="8" spans="1:25" ht="12.75" customHeight="1" x14ac:dyDescent="0.2">
      <c r="A8" s="230">
        <v>611</v>
      </c>
      <c r="B8" s="192" t="s">
        <v>62</v>
      </c>
      <c r="C8" s="34" t="s">
        <v>63</v>
      </c>
      <c r="D8" s="231">
        <f t="shared" ref="D8:E8" si="2">SUM(D9:D14)-D15-D16</f>
        <v>110911.45</v>
      </c>
      <c r="E8" s="231">
        <f t="shared" si="2"/>
        <v>141336.32999999999</v>
      </c>
      <c r="F8" s="232">
        <f t="shared" si="0"/>
        <v>127.43168536702025</v>
      </c>
    </row>
    <row r="9" spans="1:25" ht="12.75" customHeight="1" x14ac:dyDescent="0.2">
      <c r="A9" s="230">
        <v>6111</v>
      </c>
      <c r="B9" s="192" t="s">
        <v>64</v>
      </c>
      <c r="C9" s="34" t="s">
        <v>65</v>
      </c>
      <c r="D9" s="233">
        <v>110911.45</v>
      </c>
      <c r="E9" s="233">
        <v>141336.32999999999</v>
      </c>
      <c r="F9" s="232">
        <f t="shared" si="0"/>
        <v>127.43168536702025</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15494.75</v>
      </c>
      <c r="E23" s="231">
        <f t="shared" si="4"/>
        <v>9693.25</v>
      </c>
      <c r="F23" s="232">
        <f t="shared" si="0"/>
        <v>62.558285871020821</v>
      </c>
    </row>
    <row r="24" spans="1:6" ht="12.75" customHeight="1" x14ac:dyDescent="0.2">
      <c r="A24" s="230">
        <v>6131</v>
      </c>
      <c r="B24" s="192" t="s">
        <v>94</v>
      </c>
      <c r="C24" s="34" t="s">
        <v>95</v>
      </c>
      <c r="D24" s="233">
        <v>961.1</v>
      </c>
      <c r="E24" s="233">
        <v>673.43</v>
      </c>
      <c r="F24" s="232">
        <f t="shared" si="0"/>
        <v>70.068671314119229</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14533.65</v>
      </c>
      <c r="E27" s="233">
        <v>9019.82</v>
      </c>
      <c r="F27" s="232">
        <f t="shared" si="0"/>
        <v>62.061629391102713</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820.11</v>
      </c>
      <c r="E29" s="231">
        <f t="shared" si="5"/>
        <v>1081.1199999999999</v>
      </c>
      <c r="F29" s="232">
        <f t="shared" si="0"/>
        <v>131.82621843411249</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820.11</v>
      </c>
      <c r="E31" s="233">
        <v>1081.1199999999999</v>
      </c>
      <c r="F31" s="232">
        <f t="shared" si="0"/>
        <v>131.82621843411249</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322254.17</v>
      </c>
      <c r="E50" s="231">
        <f>E51+E54+E59+E62+E65+E68+E71+E74+E77</f>
        <v>319878.25</v>
      </c>
      <c r="F50" s="232">
        <f t="shared" si="0"/>
        <v>99.262718617419281</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229851.38</v>
      </c>
      <c r="E59" s="231">
        <f t="shared" si="12"/>
        <v>217396.73</v>
      </c>
      <c r="F59" s="232">
        <f t="shared" si="0"/>
        <v>94.581433446255573</v>
      </c>
    </row>
    <row r="60" spans="1:6" ht="24" x14ac:dyDescent="0.2">
      <c r="A60" s="230">
        <v>6331</v>
      </c>
      <c r="B60" s="45" t="s">
        <v>166</v>
      </c>
      <c r="C60" s="34" t="s">
        <v>167</v>
      </c>
      <c r="D60" s="233">
        <v>189792.8</v>
      </c>
      <c r="E60" s="233">
        <v>199776.38</v>
      </c>
      <c r="F60" s="232">
        <f t="shared" si="0"/>
        <v>105.26025223296142</v>
      </c>
    </row>
    <row r="61" spans="1:6" ht="24" x14ac:dyDescent="0.2">
      <c r="A61" s="230">
        <v>6332</v>
      </c>
      <c r="B61" s="45" t="s">
        <v>168</v>
      </c>
      <c r="C61" s="34" t="s">
        <v>169</v>
      </c>
      <c r="D61" s="233">
        <v>40058.58</v>
      </c>
      <c r="E61" s="233">
        <v>17620.349999999999</v>
      </c>
      <c r="F61" s="232">
        <f t="shared" si="0"/>
        <v>43.986456833966656</v>
      </c>
    </row>
    <row r="62" spans="1:6" ht="12.75" customHeight="1" x14ac:dyDescent="0.2">
      <c r="A62" s="230">
        <v>634</v>
      </c>
      <c r="B62" s="192" t="s">
        <v>170</v>
      </c>
      <c r="C62" s="34" t="s">
        <v>171</v>
      </c>
      <c r="D62" s="231">
        <f t="shared" ref="D62:E62" si="13">SUM(D63:D64)</f>
        <v>32419.54</v>
      </c>
      <c r="E62" s="231">
        <f t="shared" si="13"/>
        <v>5133</v>
      </c>
      <c r="F62" s="232">
        <f t="shared" si="0"/>
        <v>15.833043898833852</v>
      </c>
    </row>
    <row r="63" spans="1:6" ht="12.75" customHeight="1" x14ac:dyDescent="0.2">
      <c r="A63" s="230">
        <v>6341</v>
      </c>
      <c r="B63" s="192" t="s">
        <v>172</v>
      </c>
      <c r="C63" s="34" t="s">
        <v>173</v>
      </c>
      <c r="D63" s="233">
        <v>7749.02</v>
      </c>
      <c r="E63" s="233">
        <v>5133</v>
      </c>
      <c r="F63" s="232">
        <f t="shared" si="0"/>
        <v>66.240634299563041</v>
      </c>
    </row>
    <row r="64" spans="1:6" ht="12.75" customHeight="1" x14ac:dyDescent="0.2">
      <c r="A64" s="230">
        <v>6342</v>
      </c>
      <c r="B64" s="192" t="s">
        <v>174</v>
      </c>
      <c r="C64" s="34" t="s">
        <v>175</v>
      </c>
      <c r="D64" s="233">
        <v>24670.52</v>
      </c>
      <c r="E64" s="233"/>
      <c r="F64" s="232">
        <f t="shared" si="0"/>
        <v>0</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59983.25</v>
      </c>
      <c r="E74" s="231">
        <f t="shared" si="17"/>
        <v>97348.52</v>
      </c>
      <c r="F74" s="232">
        <f t="shared" si="0"/>
        <v>162.29284008452362</v>
      </c>
    </row>
    <row r="75" spans="1:6" ht="12.75" customHeight="1" x14ac:dyDescent="0.2">
      <c r="A75" s="230" t="s">
        <v>196</v>
      </c>
      <c r="B75" s="192" t="s">
        <v>197</v>
      </c>
      <c r="C75" s="34" t="s">
        <v>196</v>
      </c>
      <c r="D75" s="233">
        <v>59983.25</v>
      </c>
      <c r="E75" s="233">
        <v>97348.52</v>
      </c>
      <c r="F75" s="232">
        <f t="shared" si="0"/>
        <v>162.29284008452362</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63381.89</v>
      </c>
      <c r="E82" s="231">
        <f t="shared" si="19"/>
        <v>35156.79</v>
      </c>
      <c r="F82" s="232">
        <f t="shared" si="0"/>
        <v>55.468194463749818</v>
      </c>
    </row>
    <row r="83" spans="1:6" ht="12.75" customHeight="1" x14ac:dyDescent="0.2">
      <c r="A83" s="230">
        <v>641</v>
      </c>
      <c r="B83" s="192" t="s">
        <v>212</v>
      </c>
      <c r="C83" s="34" t="s">
        <v>213</v>
      </c>
      <c r="D83" s="231">
        <f t="shared" ref="D83:E83" si="20">SUM(D84:D90)</f>
        <v>20.25</v>
      </c>
      <c r="E83" s="231">
        <f t="shared" si="20"/>
        <v>12.02</v>
      </c>
      <c r="F83" s="232">
        <f t="shared" si="0"/>
        <v>59.358024691358025</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20.25</v>
      </c>
      <c r="E85" s="233">
        <v>12.02</v>
      </c>
      <c r="F85" s="232">
        <f t="shared" si="0"/>
        <v>59.358024691358025</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63361.64</v>
      </c>
      <c r="E91" s="231">
        <f t="shared" si="21"/>
        <v>35144.770000000004</v>
      </c>
      <c r="F91" s="232">
        <f t="shared" si="0"/>
        <v>55.466951297346476</v>
      </c>
    </row>
    <row r="92" spans="1:6" ht="12.75" customHeight="1" x14ac:dyDescent="0.2">
      <c r="A92" s="230">
        <v>6421</v>
      </c>
      <c r="B92" s="192" t="s">
        <v>230</v>
      </c>
      <c r="C92" s="34" t="s">
        <v>231</v>
      </c>
      <c r="D92" s="233">
        <v>1307.44</v>
      </c>
      <c r="E92" s="233">
        <v>941.97</v>
      </c>
      <c r="F92" s="232">
        <f t="shared" si="0"/>
        <v>72.046900813804072</v>
      </c>
    </row>
    <row r="93" spans="1:6" ht="12.75" customHeight="1" x14ac:dyDescent="0.2">
      <c r="A93" s="230">
        <v>6422</v>
      </c>
      <c r="B93" s="192" t="s">
        <v>232</v>
      </c>
      <c r="C93" s="34" t="s">
        <v>233</v>
      </c>
      <c r="D93" s="233">
        <v>59436.74</v>
      </c>
      <c r="E93" s="233">
        <v>34202.800000000003</v>
      </c>
      <c r="F93" s="232">
        <f t="shared" si="0"/>
        <v>57.544878807283183</v>
      </c>
    </row>
    <row r="94" spans="1:6" ht="12.75" customHeight="1" x14ac:dyDescent="0.2">
      <c r="A94" s="230">
        <v>6423</v>
      </c>
      <c r="B94" s="192" t="s">
        <v>234</v>
      </c>
      <c r="C94" s="34" t="s">
        <v>235</v>
      </c>
      <c r="D94" s="233">
        <v>193.51</v>
      </c>
      <c r="E94" s="233"/>
      <c r="F94" s="232">
        <f t="shared" si="0"/>
        <v>0</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2423.9499999999998</v>
      </c>
      <c r="E97" s="233"/>
      <c r="F97" s="232">
        <f t="shared" si="0"/>
        <v>0</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62774.560000000005</v>
      </c>
      <c r="E106" s="231">
        <f t="shared" si="23"/>
        <v>48892.969999999994</v>
      </c>
      <c r="F106" s="232">
        <f t="shared" si="0"/>
        <v>77.886599284805797</v>
      </c>
    </row>
    <row r="107" spans="1:6" ht="12.75" customHeight="1" x14ac:dyDescent="0.2">
      <c r="A107" s="230">
        <v>651</v>
      </c>
      <c r="B107" s="192" t="s">
        <v>260</v>
      </c>
      <c r="C107" s="34" t="s">
        <v>261</v>
      </c>
      <c r="D107" s="231">
        <f t="shared" ref="D107:E107" si="24">SUM(D108:D111)</f>
        <v>5663.4800000000005</v>
      </c>
      <c r="E107" s="231">
        <f t="shared" si="24"/>
        <v>4701.8999999999996</v>
      </c>
      <c r="F107" s="232">
        <f t="shared" si="0"/>
        <v>83.021393207003456</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5660.63</v>
      </c>
      <c r="E109" s="233">
        <v>4694.92</v>
      </c>
      <c r="F109" s="232">
        <f t="shared" si="0"/>
        <v>82.939884783142517</v>
      </c>
    </row>
    <row r="110" spans="1:6" ht="12.75" customHeight="1" x14ac:dyDescent="0.2">
      <c r="A110" s="230">
        <v>6513</v>
      </c>
      <c r="B110" s="192" t="s">
        <v>266</v>
      </c>
      <c r="C110" s="34" t="s">
        <v>267</v>
      </c>
      <c r="D110" s="233">
        <v>2.85</v>
      </c>
      <c r="E110" s="233">
        <v>6.98</v>
      </c>
      <c r="F110" s="232">
        <f t="shared" si="0"/>
        <v>244.91228070175438</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406.62</v>
      </c>
      <c r="E112" s="231">
        <f t="shared" si="25"/>
        <v>1434.8</v>
      </c>
      <c r="F112" s="232">
        <f t="shared" si="0"/>
        <v>352.86016428114698</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406.62</v>
      </c>
      <c r="E115" s="233"/>
      <c r="F115" s="232">
        <f t="shared" si="0"/>
        <v>0</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0</v>
      </c>
      <c r="E117" s="233">
        <v>1434.8</v>
      </c>
      <c r="F117" s="232" t="str">
        <f t="shared" si="0"/>
        <v>-</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56704.460000000006</v>
      </c>
      <c r="E120" s="231">
        <f t="shared" si="26"/>
        <v>42756.27</v>
      </c>
      <c r="F120" s="232">
        <f t="shared" si="0"/>
        <v>75.40195250955567</v>
      </c>
    </row>
    <row r="121" spans="1:6" ht="12.75" customHeight="1" x14ac:dyDescent="0.2">
      <c r="A121" s="230">
        <v>6531</v>
      </c>
      <c r="B121" s="192" t="s">
        <v>288</v>
      </c>
      <c r="C121" s="34" t="s">
        <v>289</v>
      </c>
      <c r="D121" s="233">
        <v>3505.66</v>
      </c>
      <c r="E121" s="233"/>
      <c r="F121" s="232">
        <f t="shared" si="0"/>
        <v>0</v>
      </c>
    </row>
    <row r="122" spans="1:6" ht="12.75" customHeight="1" x14ac:dyDescent="0.2">
      <c r="A122" s="230">
        <v>6532</v>
      </c>
      <c r="B122" s="192" t="s">
        <v>290</v>
      </c>
      <c r="C122" s="34" t="s">
        <v>291</v>
      </c>
      <c r="D122" s="233">
        <v>53198.8</v>
      </c>
      <c r="E122" s="233">
        <v>42756.27</v>
      </c>
      <c r="F122" s="232">
        <f t="shared" si="0"/>
        <v>80.370741445295749</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3407.89</v>
      </c>
      <c r="E124" s="231">
        <f t="shared" si="27"/>
        <v>2400</v>
      </c>
      <c r="F124" s="232">
        <f t="shared" si="0"/>
        <v>70.42480831247488</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3407.89</v>
      </c>
      <c r="E128" s="231">
        <f t="shared" si="29"/>
        <v>2400</v>
      </c>
      <c r="F128" s="232">
        <f t="shared" si="0"/>
        <v>70.42480831247488</v>
      </c>
    </row>
    <row r="129" spans="1:6" ht="12.75" customHeight="1" x14ac:dyDescent="0.2">
      <c r="A129" s="230">
        <v>6631</v>
      </c>
      <c r="B129" s="45" t="s">
        <v>304</v>
      </c>
      <c r="C129" s="34" t="s">
        <v>305</v>
      </c>
      <c r="D129" s="233">
        <v>3407.89</v>
      </c>
      <c r="E129" s="233">
        <v>2400</v>
      </c>
      <c r="F129" s="232">
        <f t="shared" si="0"/>
        <v>70.42480831247488</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c r="F135" s="232" t="str">
        <f t="shared" si="31"/>
        <v>-</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20671.63</v>
      </c>
      <c r="E139" s="231">
        <f t="shared" si="33"/>
        <v>14963.61</v>
      </c>
      <c r="F139" s="232">
        <f t="shared" si="31"/>
        <v>72.387179917597209</v>
      </c>
    </row>
    <row r="140" spans="1:6" ht="12.75" customHeight="1" x14ac:dyDescent="0.2">
      <c r="A140" s="230">
        <v>681</v>
      </c>
      <c r="B140" s="192" t="s">
        <v>326</v>
      </c>
      <c r="C140" s="34" t="s">
        <v>327</v>
      </c>
      <c r="D140" s="231">
        <f t="shared" ref="D140:E140" si="34">SUM(D141:D149)</f>
        <v>33.18</v>
      </c>
      <c r="E140" s="231">
        <f t="shared" si="34"/>
        <v>0</v>
      </c>
      <c r="F140" s="232">
        <f t="shared" si="31"/>
        <v>0</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33.18</v>
      </c>
      <c r="E149" s="233"/>
      <c r="F149" s="232">
        <f t="shared" si="31"/>
        <v>0</v>
      </c>
    </row>
    <row r="150" spans="1:6" ht="12.75" customHeight="1" x14ac:dyDescent="0.2">
      <c r="A150" s="230">
        <v>683</v>
      </c>
      <c r="B150" s="192" t="s">
        <v>346</v>
      </c>
      <c r="C150" s="34" t="s">
        <v>347</v>
      </c>
      <c r="D150" s="233">
        <v>20638.45</v>
      </c>
      <c r="E150" s="233">
        <v>14963.61</v>
      </c>
      <c r="F150" s="232">
        <f t="shared" si="31"/>
        <v>72.503555257298885</v>
      </c>
    </row>
    <row r="151" spans="1:6" ht="12.75" customHeight="1" x14ac:dyDescent="0.2">
      <c r="A151" s="230">
        <v>3</v>
      </c>
      <c r="B151" s="192" t="s">
        <v>348</v>
      </c>
      <c r="C151" s="34" t="s">
        <v>56</v>
      </c>
      <c r="D151" s="231">
        <f t="shared" ref="D151:E151" si="35">D152+D163+D196+D215+D224+D252+D263</f>
        <v>398493.54</v>
      </c>
      <c r="E151" s="231">
        <f t="shared" si="35"/>
        <v>550956.53</v>
      </c>
      <c r="F151" s="232">
        <f t="shared" si="31"/>
        <v>138.25983979564637</v>
      </c>
    </row>
    <row r="152" spans="1:6" ht="12.75" customHeight="1" x14ac:dyDescent="0.2">
      <c r="A152" s="230">
        <v>31</v>
      </c>
      <c r="B152" s="192" t="s">
        <v>349</v>
      </c>
      <c r="C152" s="34" t="s">
        <v>350</v>
      </c>
      <c r="D152" s="231">
        <f t="shared" ref="D152:E152" si="36">D153+D158+D159</f>
        <v>112031.23</v>
      </c>
      <c r="E152" s="231">
        <f t="shared" si="36"/>
        <v>219235.84</v>
      </c>
      <c r="F152" s="232">
        <f t="shared" si="31"/>
        <v>195.69171917509073</v>
      </c>
    </row>
    <row r="153" spans="1:6" ht="12.75" customHeight="1" x14ac:dyDescent="0.2">
      <c r="A153" s="230">
        <v>311</v>
      </c>
      <c r="B153" s="192" t="s">
        <v>351</v>
      </c>
      <c r="C153" s="34" t="s">
        <v>352</v>
      </c>
      <c r="D153" s="231">
        <f t="shared" ref="D153:E153" si="37">SUM(D154:D157)</f>
        <v>94476.18</v>
      </c>
      <c r="E153" s="231">
        <f t="shared" si="37"/>
        <v>184071.79</v>
      </c>
      <c r="F153" s="232">
        <f t="shared" si="31"/>
        <v>194.83407351990735</v>
      </c>
    </row>
    <row r="154" spans="1:6" ht="12.75" customHeight="1" x14ac:dyDescent="0.2">
      <c r="A154" s="230">
        <v>3111</v>
      </c>
      <c r="B154" s="192" t="s">
        <v>353</v>
      </c>
      <c r="C154" s="34" t="s">
        <v>354</v>
      </c>
      <c r="D154" s="233">
        <v>94476.18</v>
      </c>
      <c r="E154" s="233">
        <v>184071.79</v>
      </c>
      <c r="F154" s="232">
        <f t="shared" si="31"/>
        <v>194.83407351990735</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2867.03</v>
      </c>
      <c r="E158" s="233">
        <v>4790.8</v>
      </c>
      <c r="F158" s="232">
        <f t="shared" si="31"/>
        <v>167.09975131058968</v>
      </c>
    </row>
    <row r="159" spans="1:6" ht="12.75" customHeight="1" x14ac:dyDescent="0.2">
      <c r="A159" s="230">
        <v>313</v>
      </c>
      <c r="B159" s="192" t="s">
        <v>363</v>
      </c>
      <c r="C159" s="34" t="s">
        <v>364</v>
      </c>
      <c r="D159" s="231">
        <f t="shared" ref="D159:E159" si="38">SUM(D160:D162)</f>
        <v>14688.02</v>
      </c>
      <c r="E159" s="231">
        <f t="shared" si="38"/>
        <v>30373.25</v>
      </c>
      <c r="F159" s="232">
        <f t="shared" si="31"/>
        <v>206.78927452440834</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14688.02</v>
      </c>
      <c r="E161" s="233">
        <v>30373.25</v>
      </c>
      <c r="F161" s="232">
        <f t="shared" si="31"/>
        <v>206.78927452440834</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130593.47000000002</v>
      </c>
      <c r="E163" s="231">
        <f t="shared" si="39"/>
        <v>180945.00000000003</v>
      </c>
      <c r="F163" s="232">
        <f t="shared" si="31"/>
        <v>138.55593239080025</v>
      </c>
    </row>
    <row r="164" spans="1:6" ht="12.75" customHeight="1" x14ac:dyDescent="0.2">
      <c r="A164" s="230">
        <v>321</v>
      </c>
      <c r="B164" s="192" t="s">
        <v>372</v>
      </c>
      <c r="C164" s="34" t="s">
        <v>373</v>
      </c>
      <c r="D164" s="231">
        <f t="shared" ref="D164:E164" si="40">SUM(D165:D168)</f>
        <v>2443.63</v>
      </c>
      <c r="E164" s="231">
        <f t="shared" si="40"/>
        <v>3083.09</v>
      </c>
      <c r="F164" s="232">
        <f t="shared" si="31"/>
        <v>126.16844612318559</v>
      </c>
    </row>
    <row r="165" spans="1:6" ht="12.75" customHeight="1" x14ac:dyDescent="0.2">
      <c r="A165" s="230">
        <v>3211</v>
      </c>
      <c r="B165" s="192" t="s">
        <v>374</v>
      </c>
      <c r="C165" s="34" t="s">
        <v>375</v>
      </c>
      <c r="D165" s="233">
        <v>819.56</v>
      </c>
      <c r="E165" s="233">
        <v>279.14999999999998</v>
      </c>
      <c r="F165" s="232">
        <f t="shared" si="31"/>
        <v>34.060959539264971</v>
      </c>
    </row>
    <row r="166" spans="1:6" ht="12.75" customHeight="1" x14ac:dyDescent="0.2">
      <c r="A166" s="230">
        <v>3212</v>
      </c>
      <c r="B166" s="192" t="s">
        <v>376</v>
      </c>
      <c r="C166" s="34" t="s">
        <v>377</v>
      </c>
      <c r="D166" s="233">
        <v>430.89</v>
      </c>
      <c r="E166" s="233">
        <v>1792.32</v>
      </c>
      <c r="F166" s="232">
        <f t="shared" si="31"/>
        <v>415.95766901065235</v>
      </c>
    </row>
    <row r="167" spans="1:6" ht="12.75" customHeight="1" x14ac:dyDescent="0.2">
      <c r="A167" s="230">
        <v>3213</v>
      </c>
      <c r="B167" s="192" t="s">
        <v>378</v>
      </c>
      <c r="C167" s="34" t="s">
        <v>379</v>
      </c>
      <c r="D167" s="233">
        <v>1193.18</v>
      </c>
      <c r="E167" s="233">
        <v>555.34</v>
      </c>
      <c r="F167" s="232">
        <f t="shared" si="31"/>
        <v>46.542851874821906</v>
      </c>
    </row>
    <row r="168" spans="1:6" ht="12.75" customHeight="1" x14ac:dyDescent="0.2">
      <c r="A168" s="230">
        <v>3214</v>
      </c>
      <c r="B168" s="192" t="s">
        <v>380</v>
      </c>
      <c r="C168" s="34" t="s">
        <v>381</v>
      </c>
      <c r="D168" s="233">
        <v>0</v>
      </c>
      <c r="E168" s="233">
        <v>456.28</v>
      </c>
      <c r="F168" s="232" t="str">
        <f t="shared" si="31"/>
        <v>-</v>
      </c>
    </row>
    <row r="169" spans="1:6" ht="12.75" customHeight="1" x14ac:dyDescent="0.2">
      <c r="A169" s="230">
        <v>322</v>
      </c>
      <c r="B169" s="192" t="s">
        <v>382</v>
      </c>
      <c r="C169" s="34" t="s">
        <v>383</v>
      </c>
      <c r="D169" s="231">
        <f t="shared" ref="D169:E169" si="41">SUM(D170:D176)</f>
        <v>48783.170000000006</v>
      </c>
      <c r="E169" s="231">
        <f t="shared" si="41"/>
        <v>60205.58</v>
      </c>
      <c r="F169" s="232">
        <f t="shared" si="31"/>
        <v>123.4146530453023</v>
      </c>
    </row>
    <row r="170" spans="1:6" ht="12.75" customHeight="1" x14ac:dyDescent="0.2">
      <c r="A170" s="230">
        <v>3221</v>
      </c>
      <c r="B170" s="192" t="s">
        <v>384</v>
      </c>
      <c r="C170" s="34" t="s">
        <v>385</v>
      </c>
      <c r="D170" s="233">
        <v>959.98</v>
      </c>
      <c r="E170" s="233">
        <v>14458.85</v>
      </c>
      <c r="F170" s="232">
        <f t="shared" si="31"/>
        <v>1506.1615866997229</v>
      </c>
    </row>
    <row r="171" spans="1:6" ht="12.75" customHeight="1" x14ac:dyDescent="0.2">
      <c r="A171" s="230">
        <v>3222</v>
      </c>
      <c r="B171" s="192" t="s">
        <v>386</v>
      </c>
      <c r="C171" s="34" t="s">
        <v>387</v>
      </c>
      <c r="D171" s="233">
        <v>600.35</v>
      </c>
      <c r="E171" s="233">
        <v>2956.86</v>
      </c>
      <c r="F171" s="232">
        <f t="shared" si="31"/>
        <v>492.52269509452822</v>
      </c>
    </row>
    <row r="172" spans="1:6" ht="12.75" customHeight="1" x14ac:dyDescent="0.2">
      <c r="A172" s="230">
        <v>3223</v>
      </c>
      <c r="B172" s="192" t="s">
        <v>388</v>
      </c>
      <c r="C172" s="34" t="s">
        <v>389</v>
      </c>
      <c r="D172" s="233">
        <v>33956.800000000003</v>
      </c>
      <c r="E172" s="233">
        <v>28794.32</v>
      </c>
      <c r="F172" s="232">
        <f t="shared" si="31"/>
        <v>84.796918437544164</v>
      </c>
    </row>
    <row r="173" spans="1:6" ht="12.75" customHeight="1" x14ac:dyDescent="0.2">
      <c r="A173" s="230">
        <v>3224</v>
      </c>
      <c r="B173" s="192" t="s">
        <v>390</v>
      </c>
      <c r="C173" s="34" t="s">
        <v>391</v>
      </c>
      <c r="D173" s="233">
        <v>11349.6</v>
      </c>
      <c r="E173" s="233">
        <v>12362.4</v>
      </c>
      <c r="F173" s="232">
        <f t="shared" si="31"/>
        <v>108.92366250792979</v>
      </c>
    </row>
    <row r="174" spans="1:6" ht="12.75" customHeight="1" x14ac:dyDescent="0.2">
      <c r="A174" s="230">
        <v>3225</v>
      </c>
      <c r="B174" s="192" t="s">
        <v>392</v>
      </c>
      <c r="C174" s="34" t="s">
        <v>393</v>
      </c>
      <c r="D174" s="233">
        <v>1303.76</v>
      </c>
      <c r="E174" s="233">
        <v>1153.43</v>
      </c>
      <c r="F174" s="232">
        <f t="shared" si="31"/>
        <v>88.46950358961773</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612.67999999999995</v>
      </c>
      <c r="E176" s="233">
        <v>479.72</v>
      </c>
      <c r="F176" s="232">
        <f t="shared" si="31"/>
        <v>78.298622445648633</v>
      </c>
    </row>
    <row r="177" spans="1:6" ht="12.75" customHeight="1" x14ac:dyDescent="0.2">
      <c r="A177" s="230">
        <v>323</v>
      </c>
      <c r="B177" s="192" t="s">
        <v>398</v>
      </c>
      <c r="C177" s="34" t="s">
        <v>399</v>
      </c>
      <c r="D177" s="231">
        <f t="shared" ref="D177:E177" si="42">SUM(D178:D186)</f>
        <v>57395.750000000007</v>
      </c>
      <c r="E177" s="231">
        <f t="shared" si="42"/>
        <v>93062.920000000013</v>
      </c>
      <c r="F177" s="232">
        <f t="shared" si="31"/>
        <v>162.14252797463226</v>
      </c>
    </row>
    <row r="178" spans="1:6" ht="12.75" customHeight="1" x14ac:dyDescent="0.2">
      <c r="A178" s="230">
        <v>3231</v>
      </c>
      <c r="B178" s="192" t="s">
        <v>400</v>
      </c>
      <c r="C178" s="34" t="s">
        <v>401</v>
      </c>
      <c r="D178" s="233">
        <v>4265.62</v>
      </c>
      <c r="E178" s="233">
        <v>4259.18</v>
      </c>
      <c r="F178" s="232">
        <f t="shared" si="31"/>
        <v>99.849025464059167</v>
      </c>
    </row>
    <row r="179" spans="1:6" ht="12.75" customHeight="1" x14ac:dyDescent="0.2">
      <c r="A179" s="230">
        <v>3232</v>
      </c>
      <c r="B179" s="192" t="s">
        <v>402</v>
      </c>
      <c r="C179" s="34" t="s">
        <v>403</v>
      </c>
      <c r="D179" s="233">
        <v>15700.41</v>
      </c>
      <c r="E179" s="233">
        <v>15231.41</v>
      </c>
      <c r="F179" s="232">
        <f t="shared" si="31"/>
        <v>97.012816862744344</v>
      </c>
    </row>
    <row r="180" spans="1:6" ht="12.75" customHeight="1" x14ac:dyDescent="0.2">
      <c r="A180" s="230">
        <v>3233</v>
      </c>
      <c r="B180" s="192" t="s">
        <v>404</v>
      </c>
      <c r="C180" s="34" t="s">
        <v>405</v>
      </c>
      <c r="D180" s="233">
        <v>5044.99</v>
      </c>
      <c r="E180" s="233">
        <v>18216.29</v>
      </c>
      <c r="F180" s="232">
        <f t="shared" si="31"/>
        <v>361.07683067756329</v>
      </c>
    </row>
    <row r="181" spans="1:6" ht="12.75" customHeight="1" x14ac:dyDescent="0.2">
      <c r="A181" s="230">
        <v>3234</v>
      </c>
      <c r="B181" s="192" t="s">
        <v>406</v>
      </c>
      <c r="C181" s="34" t="s">
        <v>407</v>
      </c>
      <c r="D181" s="233">
        <v>6271.72</v>
      </c>
      <c r="E181" s="233">
        <v>12448.53</v>
      </c>
      <c r="F181" s="232">
        <f t="shared" si="31"/>
        <v>198.48669902355337</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155.94999999999999</v>
      </c>
      <c r="E183" s="233">
        <v>43.8</v>
      </c>
      <c r="F183" s="232">
        <f t="shared" si="31"/>
        <v>28.08592497595383</v>
      </c>
    </row>
    <row r="184" spans="1:6" ht="12.75" customHeight="1" x14ac:dyDescent="0.2">
      <c r="A184" s="230">
        <v>3237</v>
      </c>
      <c r="B184" s="192" t="s">
        <v>412</v>
      </c>
      <c r="C184" s="34" t="s">
        <v>413</v>
      </c>
      <c r="D184" s="233">
        <v>16584.330000000002</v>
      </c>
      <c r="E184" s="233">
        <v>16543.990000000002</v>
      </c>
      <c r="F184" s="232">
        <f t="shared" si="31"/>
        <v>99.756758337539111</v>
      </c>
    </row>
    <row r="185" spans="1:6" ht="12.75" customHeight="1" x14ac:dyDescent="0.2">
      <c r="A185" s="230">
        <v>3238</v>
      </c>
      <c r="B185" s="192" t="s">
        <v>414</v>
      </c>
      <c r="C185" s="34" t="s">
        <v>415</v>
      </c>
      <c r="D185" s="233">
        <v>1640.86</v>
      </c>
      <c r="E185" s="233">
        <v>2601.7399999999998</v>
      </c>
      <c r="F185" s="232">
        <f t="shared" si="31"/>
        <v>158.55953585315018</v>
      </c>
    </row>
    <row r="186" spans="1:6" ht="12.75" customHeight="1" x14ac:dyDescent="0.2">
      <c r="A186" s="230">
        <v>3239</v>
      </c>
      <c r="B186" s="192" t="s">
        <v>416</v>
      </c>
      <c r="C186" s="34" t="s">
        <v>417</v>
      </c>
      <c r="D186" s="233">
        <v>7731.87</v>
      </c>
      <c r="E186" s="233">
        <v>23717.98</v>
      </c>
      <c r="F186" s="232">
        <f t="shared" si="31"/>
        <v>306.75606289293535</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21970.92</v>
      </c>
      <c r="E188" s="231">
        <f t="shared" si="43"/>
        <v>24593.41</v>
      </c>
      <c r="F188" s="232">
        <f t="shared" si="31"/>
        <v>111.93618655932478</v>
      </c>
    </row>
    <row r="189" spans="1:6" ht="12.75" customHeight="1" x14ac:dyDescent="0.2">
      <c r="A189" s="230">
        <v>3291</v>
      </c>
      <c r="B189" s="234" t="s">
        <v>422</v>
      </c>
      <c r="C189" s="34" t="s">
        <v>423</v>
      </c>
      <c r="D189" s="233">
        <v>8899.7099999999991</v>
      </c>
      <c r="E189" s="233">
        <v>7178.42</v>
      </c>
      <c r="F189" s="232">
        <f t="shared" si="31"/>
        <v>80.659032710054603</v>
      </c>
    </row>
    <row r="190" spans="1:6" ht="12.75" customHeight="1" x14ac:dyDescent="0.2">
      <c r="A190" s="230">
        <v>3292</v>
      </c>
      <c r="B190" s="192" t="s">
        <v>424</v>
      </c>
      <c r="C190" s="34" t="s">
        <v>425</v>
      </c>
      <c r="D190" s="233">
        <v>1095.5</v>
      </c>
      <c r="E190" s="233">
        <v>1253.53</v>
      </c>
      <c r="F190" s="232">
        <f t="shared" si="31"/>
        <v>114.42537654039251</v>
      </c>
    </row>
    <row r="191" spans="1:6" ht="12.75" customHeight="1" x14ac:dyDescent="0.2">
      <c r="A191" s="230">
        <v>3293</v>
      </c>
      <c r="B191" s="192" t="s">
        <v>426</v>
      </c>
      <c r="C191" s="34" t="s">
        <v>427</v>
      </c>
      <c r="D191" s="233">
        <v>2096.46</v>
      </c>
      <c r="E191" s="233">
        <v>3800.01</v>
      </c>
      <c r="F191" s="232">
        <f t="shared" si="31"/>
        <v>181.25840702899174</v>
      </c>
    </row>
    <row r="192" spans="1:6" ht="12.75" customHeight="1" x14ac:dyDescent="0.2">
      <c r="A192" s="230">
        <v>3294</v>
      </c>
      <c r="B192" s="192" t="s">
        <v>428</v>
      </c>
      <c r="C192" s="34" t="s">
        <v>429</v>
      </c>
      <c r="D192" s="233">
        <v>218.4</v>
      </c>
      <c r="E192" s="233"/>
      <c r="F192" s="232">
        <f t="shared" si="31"/>
        <v>0</v>
      </c>
    </row>
    <row r="193" spans="1:6" ht="12.75" customHeight="1" x14ac:dyDescent="0.2">
      <c r="A193" s="230">
        <v>3295</v>
      </c>
      <c r="B193" s="192" t="s">
        <v>430</v>
      </c>
      <c r="C193" s="34" t="s">
        <v>431</v>
      </c>
      <c r="D193" s="233">
        <v>304.37</v>
      </c>
      <c r="E193" s="233">
        <v>1886.39</v>
      </c>
      <c r="F193" s="232">
        <f t="shared" si="31"/>
        <v>619.76870256595589</v>
      </c>
    </row>
    <row r="194" spans="1:6" ht="12.75" customHeight="1" x14ac:dyDescent="0.2">
      <c r="A194" s="230" t="s">
        <v>432</v>
      </c>
      <c r="B194" s="192" t="s">
        <v>433</v>
      </c>
      <c r="C194" s="34" t="s">
        <v>432</v>
      </c>
      <c r="D194" s="233">
        <v>0</v>
      </c>
      <c r="E194" s="233">
        <v>951.18</v>
      </c>
      <c r="F194" s="232" t="str">
        <f t="shared" si="31"/>
        <v>-</v>
      </c>
    </row>
    <row r="195" spans="1:6" ht="12.75" customHeight="1" x14ac:dyDescent="0.2">
      <c r="A195" s="230">
        <v>3299</v>
      </c>
      <c r="B195" s="192" t="s">
        <v>434</v>
      </c>
      <c r="C195" s="34" t="s">
        <v>435</v>
      </c>
      <c r="D195" s="233">
        <v>9356.48</v>
      </c>
      <c r="E195" s="233">
        <v>9523.8799999999992</v>
      </c>
      <c r="F195" s="232">
        <f t="shared" si="31"/>
        <v>101.78913437532063</v>
      </c>
    </row>
    <row r="196" spans="1:6" ht="12.75" customHeight="1" x14ac:dyDescent="0.2">
      <c r="A196" s="230">
        <v>34</v>
      </c>
      <c r="B196" s="234" t="s">
        <v>436</v>
      </c>
      <c r="C196" s="34" t="s">
        <v>437</v>
      </c>
      <c r="D196" s="231">
        <f t="shared" ref="D196:E196" si="44">D197+D202+D210</f>
        <v>8000.08</v>
      </c>
      <c r="E196" s="231">
        <f t="shared" si="44"/>
        <v>9269.19</v>
      </c>
      <c r="F196" s="232">
        <f t="shared" si="31"/>
        <v>115.86371636283639</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8000.08</v>
      </c>
      <c r="E210" s="231">
        <f t="shared" si="47"/>
        <v>9269.19</v>
      </c>
      <c r="F210" s="232">
        <f t="shared" si="31"/>
        <v>115.86371636283639</v>
      </c>
    </row>
    <row r="211" spans="1:6" ht="12.75" customHeight="1" x14ac:dyDescent="0.2">
      <c r="A211" s="230">
        <v>3431</v>
      </c>
      <c r="B211" s="234" t="s">
        <v>466</v>
      </c>
      <c r="C211" s="34" t="s">
        <v>467</v>
      </c>
      <c r="D211" s="233">
        <v>5460.17</v>
      </c>
      <c r="E211" s="233">
        <v>5511.41</v>
      </c>
      <c r="F211" s="232">
        <f t="shared" si="31"/>
        <v>100.93843231987283</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2539.91</v>
      </c>
      <c r="E214" s="233">
        <v>3757.78</v>
      </c>
      <c r="F214" s="232">
        <f t="shared" si="31"/>
        <v>147.94933678752398</v>
      </c>
    </row>
    <row r="215" spans="1:6" ht="12.75" customHeight="1" x14ac:dyDescent="0.2">
      <c r="A215" s="230">
        <v>35</v>
      </c>
      <c r="B215" s="192" t="s">
        <v>474</v>
      </c>
      <c r="C215" s="34" t="s">
        <v>475</v>
      </c>
      <c r="D215" s="231">
        <f t="shared" ref="D215:E215" si="48">D216+D219+D223</f>
        <v>4146.43</v>
      </c>
      <c r="E215" s="231">
        <f t="shared" si="48"/>
        <v>1313.6</v>
      </c>
      <c r="F215" s="232">
        <f t="shared" si="31"/>
        <v>31.680264709641783</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4146.43</v>
      </c>
      <c r="E219" s="231">
        <f t="shared" si="50"/>
        <v>1313.6</v>
      </c>
      <c r="F219" s="232">
        <f t="shared" si="31"/>
        <v>31.680264709641783</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4146.43</v>
      </c>
      <c r="E222" s="233">
        <v>1313.6</v>
      </c>
      <c r="F222" s="232">
        <f t="shared" si="31"/>
        <v>31.680264709641783</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49903.770000000004</v>
      </c>
      <c r="E224" s="231">
        <f t="shared" si="51"/>
        <v>33182.480000000003</v>
      </c>
      <c r="F224" s="232">
        <f t="shared" ref="F224:F235" si="52">IF(D224&lt;&gt;0,IF(E224/D224&gt;=100,"&gt;&gt;100",E224/D224*100),"-")</f>
        <v>66.492932297499777</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132.72</v>
      </c>
      <c r="E231" s="231">
        <f t="shared" si="55"/>
        <v>0</v>
      </c>
      <c r="F231" s="232">
        <f t="shared" si="52"/>
        <v>0</v>
      </c>
    </row>
    <row r="232" spans="1:6" ht="12.75" customHeight="1" x14ac:dyDescent="0.2">
      <c r="A232" s="230">
        <v>3631</v>
      </c>
      <c r="B232" s="192" t="s">
        <v>508</v>
      </c>
      <c r="C232" s="34" t="s">
        <v>509</v>
      </c>
      <c r="D232" s="233">
        <v>132.72</v>
      </c>
      <c r="E232" s="233"/>
      <c r="F232" s="232">
        <f t="shared" si="52"/>
        <v>0</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49771.05</v>
      </c>
      <c r="E240" s="231">
        <f t="shared" si="58"/>
        <v>33182.480000000003</v>
      </c>
      <c r="F240" s="232">
        <f t="shared" ref="F240:F243" si="59">IF(D240&lt;&gt;0,IF(E240/D240&gt;=100,"&gt;&gt;100",E240/D240*100),"-")</f>
        <v>66.670243042893404</v>
      </c>
    </row>
    <row r="241" spans="1:6" ht="24" x14ac:dyDescent="0.2">
      <c r="A241" s="230">
        <v>3672</v>
      </c>
      <c r="B241" s="192" t="s">
        <v>526</v>
      </c>
      <c r="C241" s="34" t="s">
        <v>527</v>
      </c>
      <c r="D241" s="233">
        <v>49771.05</v>
      </c>
      <c r="E241" s="233">
        <v>33182.480000000003</v>
      </c>
      <c r="F241" s="232">
        <f t="shared" si="59"/>
        <v>66.670243042893404</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19247.420000000002</v>
      </c>
      <c r="E252" s="231">
        <f t="shared" si="63"/>
        <v>27338.19</v>
      </c>
      <c r="F252" s="232">
        <f t="shared" ref="F252:F258" si="64">IF(D252&lt;&gt;0,IF(E252/D252&gt;=100,"&gt;&gt;100",E252/D252*100),"-")</f>
        <v>142.03560788926515</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19247.420000000002</v>
      </c>
      <c r="E259" s="231">
        <f t="shared" si="66"/>
        <v>27338.19</v>
      </c>
      <c r="F259" s="232">
        <f t="shared" ref="F259:F262" si="67">IF(D259&lt;&gt;0,IF(E259/D259&gt;=100,"&gt;&gt;100",E259/D259*100),"-")</f>
        <v>142.03560788926515</v>
      </c>
    </row>
    <row r="260" spans="1:6" ht="12.75" customHeight="1" x14ac:dyDescent="0.2">
      <c r="A260" s="230">
        <v>3721</v>
      </c>
      <c r="B260" s="192" t="s">
        <v>560</v>
      </c>
      <c r="C260" s="34" t="s">
        <v>561</v>
      </c>
      <c r="D260" s="233">
        <v>15531.79</v>
      </c>
      <c r="E260" s="233">
        <v>23770.35</v>
      </c>
      <c r="F260" s="232">
        <f t="shared" si="67"/>
        <v>153.04321008718247</v>
      </c>
    </row>
    <row r="261" spans="1:6" ht="12.75" customHeight="1" x14ac:dyDescent="0.2">
      <c r="A261" s="230">
        <v>3722</v>
      </c>
      <c r="B261" s="192" t="s">
        <v>562</v>
      </c>
      <c r="C261" s="34" t="s">
        <v>563</v>
      </c>
      <c r="D261" s="233">
        <v>3715.63</v>
      </c>
      <c r="E261" s="233">
        <v>3567.84</v>
      </c>
      <c r="F261" s="232">
        <f t="shared" si="67"/>
        <v>96.022478018532524</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74571.14</v>
      </c>
      <c r="E263" s="231">
        <f t="shared" si="68"/>
        <v>79672.23</v>
      </c>
      <c r="F263" s="232">
        <f t="shared" ref="F263:F267" si="69">IF(D263&lt;&gt;0,IF(E263/D263&gt;=100,"&gt;&gt;100",E263/D263*100),"-")</f>
        <v>106.84056861675977</v>
      </c>
    </row>
    <row r="264" spans="1:6" ht="12.75" customHeight="1" x14ac:dyDescent="0.2">
      <c r="A264" s="230">
        <v>381</v>
      </c>
      <c r="B264" s="192" t="s">
        <v>568</v>
      </c>
      <c r="C264" s="34" t="s">
        <v>569</v>
      </c>
      <c r="D264" s="231">
        <f t="shared" ref="D264:E264" si="70">SUM(D265:D267)</f>
        <v>74239.33</v>
      </c>
      <c r="E264" s="231">
        <f t="shared" si="70"/>
        <v>76472.23</v>
      </c>
      <c r="F264" s="232">
        <f t="shared" si="69"/>
        <v>103.00770494561304</v>
      </c>
    </row>
    <row r="265" spans="1:6" ht="12.75" customHeight="1" x14ac:dyDescent="0.2">
      <c r="A265" s="230">
        <v>3811</v>
      </c>
      <c r="B265" s="192" t="s">
        <v>570</v>
      </c>
      <c r="C265" s="34" t="s">
        <v>571</v>
      </c>
      <c r="D265" s="233">
        <v>74239.33</v>
      </c>
      <c r="E265" s="233">
        <v>76472.23</v>
      </c>
      <c r="F265" s="232">
        <f t="shared" si="69"/>
        <v>103.00770494561304</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331.81</v>
      </c>
      <c r="E268" s="231">
        <f t="shared" si="71"/>
        <v>3200</v>
      </c>
      <c r="F268" s="232">
        <f t="shared" ref="F268:F272" si="72">IF(D268&lt;&gt;0,IF(E268/D268&gt;=100,"&gt;&gt;100",E268/D268*100),"-")</f>
        <v>964.40734155088762</v>
      </c>
    </row>
    <row r="269" spans="1:6" ht="12.75" customHeight="1" x14ac:dyDescent="0.2">
      <c r="A269" s="230">
        <v>3821</v>
      </c>
      <c r="B269" s="192" t="s">
        <v>578</v>
      </c>
      <c r="C269" s="34" t="s">
        <v>579</v>
      </c>
      <c r="D269" s="233">
        <v>331.81</v>
      </c>
      <c r="E269" s="233">
        <v>3200</v>
      </c>
      <c r="F269" s="232">
        <f t="shared" si="72"/>
        <v>964.40734155088762</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398493.54</v>
      </c>
      <c r="E289" s="231">
        <f t="shared" si="79"/>
        <v>550956.53</v>
      </c>
      <c r="F289" s="232">
        <f t="shared" si="76"/>
        <v>138.25983979564637</v>
      </c>
    </row>
    <row r="290" spans="1:6" ht="12.75" customHeight="1" x14ac:dyDescent="0.2">
      <c r="A290" s="230" t="s">
        <v>609</v>
      </c>
      <c r="B290" s="192" t="s">
        <v>620</v>
      </c>
      <c r="C290" s="34" t="s">
        <v>621</v>
      </c>
      <c r="D290" s="231">
        <f>IF(D6&gt;=D289,D6-D289,0)</f>
        <v>201222.91000000009</v>
      </c>
      <c r="E290" s="231">
        <f>IF(E6&gt;=E289,E6-E289,0)</f>
        <v>22445.789999999921</v>
      </c>
      <c r="F290" s="232">
        <f t="shared" si="76"/>
        <v>11.154689095789298</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133738.1</v>
      </c>
      <c r="E292" s="233">
        <v>78958.45</v>
      </c>
      <c r="F292" s="232">
        <f t="shared" si="76"/>
        <v>59.039608009983688</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133823.41</v>
      </c>
      <c r="E294" s="233">
        <v>65990.95</v>
      </c>
      <c r="F294" s="232">
        <f t="shared" si="76"/>
        <v>49.311962682762299</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6485.73</v>
      </c>
      <c r="E298" s="231">
        <f t="shared" si="80"/>
        <v>2323.56</v>
      </c>
      <c r="F298" s="232">
        <f t="shared" ref="F298:F418" si="81">IF(D298&lt;&gt;0,IF(E298/D298&gt;=100,"&gt;&gt;100",E298/D298*100),"-")</f>
        <v>35.825728175548477</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6485.73</v>
      </c>
      <c r="E311" s="231">
        <f t="shared" si="85"/>
        <v>2323.56</v>
      </c>
      <c r="F311" s="232">
        <f t="shared" si="81"/>
        <v>35.825728175548477</v>
      </c>
    </row>
    <row r="312" spans="1:6" ht="12.75" customHeight="1" x14ac:dyDescent="0.2">
      <c r="A312" s="230">
        <v>721</v>
      </c>
      <c r="B312" s="192" t="s">
        <v>663</v>
      </c>
      <c r="C312" s="34" t="s">
        <v>664</v>
      </c>
      <c r="D312" s="231">
        <f t="shared" ref="D312:E312" si="86">SUM(D313:D316)</f>
        <v>6485.73</v>
      </c>
      <c r="E312" s="231">
        <f t="shared" si="86"/>
        <v>2123.56</v>
      </c>
      <c r="F312" s="232">
        <f t="shared" si="81"/>
        <v>32.74203520652263</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6485.73</v>
      </c>
      <c r="E316" s="233">
        <v>2123.56</v>
      </c>
      <c r="F316" s="232">
        <f t="shared" si="81"/>
        <v>32.74203520652263</v>
      </c>
    </row>
    <row r="317" spans="1:6" ht="12.75" customHeight="1" x14ac:dyDescent="0.2">
      <c r="A317" s="230">
        <v>722</v>
      </c>
      <c r="B317" s="192" t="s">
        <v>673</v>
      </c>
      <c r="C317" s="34" t="s">
        <v>674</v>
      </c>
      <c r="D317" s="231">
        <f t="shared" ref="D317:E317" si="87">SUM(D318:D325)</f>
        <v>0</v>
      </c>
      <c r="E317" s="231">
        <f t="shared" si="87"/>
        <v>200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v>200</v>
      </c>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281531.08999999997</v>
      </c>
      <c r="E350" s="231">
        <f t="shared" si="95"/>
        <v>140498.1</v>
      </c>
      <c r="F350" s="232">
        <f t="shared" si="81"/>
        <v>49.905003387014915</v>
      </c>
    </row>
    <row r="351" spans="1:6" ht="12.75" customHeight="1" x14ac:dyDescent="0.2">
      <c r="A351" s="230">
        <v>41</v>
      </c>
      <c r="B351" s="192" t="s">
        <v>741</v>
      </c>
      <c r="C351" s="34" t="s">
        <v>742</v>
      </c>
      <c r="D351" s="231">
        <f t="shared" ref="D351:E351" si="96">D352+D356</f>
        <v>1144.73</v>
      </c>
      <c r="E351" s="231">
        <f t="shared" si="96"/>
        <v>18676.900000000001</v>
      </c>
      <c r="F351" s="232">
        <f t="shared" si="81"/>
        <v>1631.5550391795448</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1144.73</v>
      </c>
      <c r="E356" s="231">
        <f t="shared" si="98"/>
        <v>18676.900000000001</v>
      </c>
      <c r="F356" s="232">
        <f t="shared" si="81"/>
        <v>1631.5550391795448</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1144.73</v>
      </c>
      <c r="E362" s="233">
        <v>18676.900000000001</v>
      </c>
      <c r="F362" s="232">
        <f t="shared" si="81"/>
        <v>1631.5550391795448</v>
      </c>
    </row>
    <row r="363" spans="1:6" ht="24" x14ac:dyDescent="0.2">
      <c r="A363" s="230">
        <v>42</v>
      </c>
      <c r="B363" s="234" t="s">
        <v>757</v>
      </c>
      <c r="C363" s="34" t="s">
        <v>758</v>
      </c>
      <c r="D363" s="231">
        <f t="shared" ref="D363:E363" si="99">D364+D369+D378+D383+D388+D391</f>
        <v>280386.36</v>
      </c>
      <c r="E363" s="231">
        <f t="shared" si="99"/>
        <v>121821.2</v>
      </c>
      <c r="F363" s="232">
        <f t="shared" si="81"/>
        <v>43.447619919884836</v>
      </c>
    </row>
    <row r="364" spans="1:6" ht="12.75" customHeight="1" x14ac:dyDescent="0.2">
      <c r="A364" s="230">
        <v>421</v>
      </c>
      <c r="B364" s="192" t="s">
        <v>759</v>
      </c>
      <c r="C364" s="34" t="s">
        <v>760</v>
      </c>
      <c r="D364" s="231">
        <f t="shared" ref="D364:E364" si="100">SUM(D365:D368)</f>
        <v>276097.2</v>
      </c>
      <c r="E364" s="231">
        <f t="shared" si="100"/>
        <v>118333.7</v>
      </c>
      <c r="F364" s="232">
        <f t="shared" si="81"/>
        <v>42.859435010568738</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86269.83</v>
      </c>
      <c r="E366" s="233"/>
      <c r="F366" s="232">
        <f t="shared" si="81"/>
        <v>0</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189827.37</v>
      </c>
      <c r="E368" s="233">
        <v>118333.7</v>
      </c>
      <c r="F368" s="232">
        <f t="shared" si="81"/>
        <v>62.337533307235937</v>
      </c>
    </row>
    <row r="369" spans="1:6" ht="12.75" customHeight="1" x14ac:dyDescent="0.2">
      <c r="A369" s="230">
        <v>422</v>
      </c>
      <c r="B369" s="192" t="s">
        <v>765</v>
      </c>
      <c r="C369" s="34" t="s">
        <v>766</v>
      </c>
      <c r="D369" s="231">
        <f t="shared" ref="D369:E369" si="101">SUM(D370:D377)</f>
        <v>1369.26</v>
      </c>
      <c r="E369" s="231">
        <f t="shared" si="101"/>
        <v>3487.5</v>
      </c>
      <c r="F369" s="232">
        <f t="shared" si="81"/>
        <v>254.6996187721835</v>
      </c>
    </row>
    <row r="370" spans="1:6" ht="12.75" customHeight="1" x14ac:dyDescent="0.2">
      <c r="A370" s="230">
        <v>4221</v>
      </c>
      <c r="B370" s="192" t="s">
        <v>675</v>
      </c>
      <c r="C370" s="34" t="s">
        <v>767</v>
      </c>
      <c r="D370" s="233">
        <v>471.03</v>
      </c>
      <c r="E370" s="233"/>
      <c r="F370" s="232">
        <f t="shared" si="81"/>
        <v>0</v>
      </c>
    </row>
    <row r="371" spans="1:6" ht="12.75" customHeight="1" x14ac:dyDescent="0.2">
      <c r="A371" s="230">
        <v>4222</v>
      </c>
      <c r="B371" s="192" t="s">
        <v>768</v>
      </c>
      <c r="C371" s="34" t="s">
        <v>769</v>
      </c>
      <c r="D371" s="233">
        <v>246.99</v>
      </c>
      <c r="E371" s="233"/>
      <c r="F371" s="232">
        <f t="shared" si="81"/>
        <v>0</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651.24</v>
      </c>
      <c r="E376" s="233">
        <v>3487.5</v>
      </c>
      <c r="F376" s="232">
        <f t="shared" si="81"/>
        <v>535.51686014372581</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398.17</v>
      </c>
      <c r="E383" s="231">
        <f t="shared" si="103"/>
        <v>0</v>
      </c>
      <c r="F383" s="232">
        <f t="shared" si="81"/>
        <v>0</v>
      </c>
    </row>
    <row r="384" spans="1:6" ht="12.75" customHeight="1" x14ac:dyDescent="0.2">
      <c r="A384" s="230">
        <v>4241</v>
      </c>
      <c r="B384" s="192" t="s">
        <v>784</v>
      </c>
      <c r="C384" s="34" t="s">
        <v>785</v>
      </c>
      <c r="D384" s="233">
        <v>398.17</v>
      </c>
      <c r="E384" s="233"/>
      <c r="F384" s="232">
        <f t="shared" si="81"/>
        <v>0</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2521.73</v>
      </c>
      <c r="E391" s="231">
        <f t="shared" si="105"/>
        <v>0</v>
      </c>
      <c r="F391" s="232">
        <f t="shared" si="81"/>
        <v>0</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2521.73</v>
      </c>
      <c r="E393" s="233"/>
      <c r="F393" s="232">
        <f t="shared" si="81"/>
        <v>0</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275045.36</v>
      </c>
      <c r="E408" s="231">
        <f t="shared" si="111"/>
        <v>138174.54</v>
      </c>
      <c r="F408" s="232">
        <f t="shared" si="81"/>
        <v>50.237000907777542</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606202.18000000005</v>
      </c>
      <c r="E412" s="231">
        <f>E6+E298</f>
        <v>575725.88</v>
      </c>
      <c r="F412" s="232">
        <f t="shared" si="81"/>
        <v>94.972584889087656</v>
      </c>
    </row>
    <row r="413" spans="1:6" ht="12.75" customHeight="1" x14ac:dyDescent="0.2">
      <c r="A413" s="230" t="s">
        <v>609</v>
      </c>
      <c r="B413" s="192" t="s">
        <v>832</v>
      </c>
      <c r="C413" s="34" t="s">
        <v>833</v>
      </c>
      <c r="D413" s="231">
        <f t="shared" ref="D413:E413" si="112">D289+D350</f>
        <v>680024.62999999989</v>
      </c>
      <c r="E413" s="231">
        <f t="shared" si="112"/>
        <v>691454.63</v>
      </c>
      <c r="F413" s="232">
        <f t="shared" si="81"/>
        <v>101.68082147259874</v>
      </c>
    </row>
    <row r="414" spans="1:6" ht="12.75" customHeight="1" x14ac:dyDescent="0.2">
      <c r="A414" s="230" t="s">
        <v>609</v>
      </c>
      <c r="B414" s="192" t="s">
        <v>834</v>
      </c>
      <c r="C414" s="34" t="s">
        <v>835</v>
      </c>
      <c r="D414" s="231">
        <f t="shared" ref="D414:E414" si="113">IF(D412&gt;=D413,D412-D413,0)</f>
        <v>0</v>
      </c>
      <c r="E414" s="231">
        <f t="shared" si="113"/>
        <v>0</v>
      </c>
      <c r="F414" s="232" t="str">
        <f t="shared" si="81"/>
        <v>-</v>
      </c>
    </row>
    <row r="415" spans="1:6" ht="12.75" customHeight="1" x14ac:dyDescent="0.2">
      <c r="A415" s="230" t="s">
        <v>609</v>
      </c>
      <c r="B415" s="192" t="s">
        <v>836</v>
      </c>
      <c r="C415" s="34" t="s">
        <v>837</v>
      </c>
      <c r="D415" s="231">
        <f t="shared" ref="D415:E415" si="114">IF(D413&gt;=D412,D413-D412,0)</f>
        <v>73822.449999999837</v>
      </c>
      <c r="E415" s="231">
        <f t="shared" si="114"/>
        <v>115728.75</v>
      </c>
      <c r="F415" s="232">
        <f t="shared" si="81"/>
        <v>156.76633598586915</v>
      </c>
    </row>
    <row r="416" spans="1:6" ht="12.75" customHeight="1" x14ac:dyDescent="0.2">
      <c r="A416" s="240" t="s">
        <v>838</v>
      </c>
      <c r="B416" s="234" t="s">
        <v>839</v>
      </c>
      <c r="C416" s="241" t="s">
        <v>840</v>
      </c>
      <c r="D416" s="231">
        <f t="shared" ref="D416:E416" si="115">IF(D292-D293+D409-D410&gt;=0,D292-D293+D409-D410,0)</f>
        <v>133738.1</v>
      </c>
      <c r="E416" s="231">
        <f t="shared" si="115"/>
        <v>78958.45</v>
      </c>
      <c r="F416" s="232">
        <f t="shared" si="81"/>
        <v>59.039608009983688</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133823.41</v>
      </c>
      <c r="E418" s="242">
        <f t="shared" si="117"/>
        <v>65990.95</v>
      </c>
      <c r="F418" s="238">
        <f t="shared" si="81"/>
        <v>49.311962682762299</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7967.72</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7967.72</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7967.72</v>
      </c>
      <c r="F617" s="232" t="str">
        <f t="shared" si="119"/>
        <v>-</v>
      </c>
    </row>
    <row r="618" spans="1:6" ht="12.75" customHeight="1" x14ac:dyDescent="0.2">
      <c r="A618" s="230">
        <v>5471</v>
      </c>
      <c r="B618" s="192" t="s">
        <v>1234</v>
      </c>
      <c r="C618" s="34" t="s">
        <v>1235</v>
      </c>
      <c r="D618" s="233">
        <v>0</v>
      </c>
      <c r="E618" s="233">
        <v>7967.72</v>
      </c>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7967.72</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606202.18000000005</v>
      </c>
      <c r="E639" s="231">
        <f t="shared" si="180"/>
        <v>575725.88</v>
      </c>
      <c r="F639" s="232">
        <f t="shared" si="119"/>
        <v>94.972584889087656</v>
      </c>
    </row>
    <row r="640" spans="1:6" ht="12.75" customHeight="1" x14ac:dyDescent="0.2">
      <c r="A640" s="230" t="s">
        <v>609</v>
      </c>
      <c r="B640" s="192" t="s">
        <v>1278</v>
      </c>
      <c r="C640" s="34" t="s">
        <v>1279</v>
      </c>
      <c r="D640" s="231">
        <f t="shared" ref="D640:E640" si="181">D413+D528</f>
        <v>680024.62999999989</v>
      </c>
      <c r="E640" s="231">
        <f t="shared" si="181"/>
        <v>699422.35</v>
      </c>
      <c r="F640" s="232">
        <f t="shared" si="119"/>
        <v>102.85250256303217</v>
      </c>
    </row>
    <row r="641" spans="1:6" ht="12.75" customHeight="1" x14ac:dyDescent="0.2">
      <c r="A641" s="230" t="s">
        <v>609</v>
      </c>
      <c r="B641" s="192" t="s">
        <v>1280</v>
      </c>
      <c r="C641" s="34" t="s">
        <v>1281</v>
      </c>
      <c r="D641" s="231">
        <f t="shared" ref="D641:E641" si="182">IF(D639&gt;=D640,D639-D640,0)</f>
        <v>0</v>
      </c>
      <c r="E641" s="231">
        <f t="shared" si="182"/>
        <v>0</v>
      </c>
      <c r="F641" s="232" t="str">
        <f t="shared" si="119"/>
        <v>-</v>
      </c>
    </row>
    <row r="642" spans="1:6" ht="12.75" customHeight="1" x14ac:dyDescent="0.2">
      <c r="A642" s="230" t="s">
        <v>609</v>
      </c>
      <c r="B642" s="192" t="s">
        <v>1282</v>
      </c>
      <c r="C642" s="34" t="s">
        <v>1283</v>
      </c>
      <c r="D642" s="231">
        <f t="shared" ref="D642:E642" si="183">IF(D640&gt;=D639,D640-D639,0)</f>
        <v>73822.449999999837</v>
      </c>
      <c r="E642" s="231">
        <f t="shared" si="183"/>
        <v>123696.46999999997</v>
      </c>
      <c r="F642" s="232">
        <f t="shared" si="119"/>
        <v>167.5594212871562</v>
      </c>
    </row>
    <row r="643" spans="1:6" ht="24" x14ac:dyDescent="0.2">
      <c r="A643" s="240" t="s">
        <v>1284</v>
      </c>
      <c r="B643" s="192" t="s">
        <v>1285</v>
      </c>
      <c r="C643" s="241" t="s">
        <v>1284</v>
      </c>
      <c r="D643" s="231">
        <f t="shared" ref="D643:E643" si="184">IF(D416-D417+D637-D638&gt;=0,D416-D417+D637-D638,0)</f>
        <v>133738.1</v>
      </c>
      <c r="E643" s="231">
        <f t="shared" si="184"/>
        <v>78958.45</v>
      </c>
      <c r="F643" s="232">
        <f t="shared" si="119"/>
        <v>59.039608009983688</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59915.650000000169</v>
      </c>
      <c r="E645" s="231">
        <f t="shared" si="186"/>
        <v>0</v>
      </c>
      <c r="F645" s="232">
        <f t="shared" si="119"/>
        <v>0</v>
      </c>
    </row>
    <row r="646" spans="1:6" ht="24" x14ac:dyDescent="0.2">
      <c r="A646" s="230" t="s">
        <v>609</v>
      </c>
      <c r="B646" s="192" t="s">
        <v>1290</v>
      </c>
      <c r="C646" s="34" t="s">
        <v>1291</v>
      </c>
      <c r="D646" s="231">
        <f t="shared" ref="D646:E646" si="187">IF(D642+D644-D641-D643&gt;=0,D642+D644-D641-D643,0)</f>
        <v>0</v>
      </c>
      <c r="E646" s="231">
        <f t="shared" si="187"/>
        <v>44738.019999999975</v>
      </c>
      <c r="F646" s="232" t="str">
        <f t="shared" si="119"/>
        <v>-</v>
      </c>
    </row>
    <row r="647" spans="1:6" ht="24" x14ac:dyDescent="0.2">
      <c r="A647" s="235" t="s">
        <v>1292</v>
      </c>
      <c r="B647" s="236" t="s">
        <v>1293</v>
      </c>
      <c r="C647" s="35" t="s">
        <v>1292</v>
      </c>
      <c r="D647" s="237">
        <v>11279.28</v>
      </c>
      <c r="E647" s="237">
        <v>13488.17</v>
      </c>
      <c r="F647" s="238">
        <f t="shared" si="119"/>
        <v>119.58360817357136</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229392.24</v>
      </c>
      <c r="E649" s="233">
        <v>202490.37</v>
      </c>
      <c r="F649" s="232">
        <f t="shared" ref="F649:F724" si="188">IF(D649&lt;&gt;0,IF(E649/D649&gt;=100,"&gt;&gt;100",E649/D649*100),"-")</f>
        <v>88.272545749585944</v>
      </c>
    </row>
    <row r="650" spans="1:6" ht="12.75" customHeight="1" x14ac:dyDescent="0.2">
      <c r="A650" s="230" t="s">
        <v>1297</v>
      </c>
      <c r="B650" s="192" t="s">
        <v>1298</v>
      </c>
      <c r="C650" s="34" t="s">
        <v>1297</v>
      </c>
      <c r="D650" s="233">
        <v>784786.91</v>
      </c>
      <c r="E650" s="233">
        <v>690437.18</v>
      </c>
      <c r="F650" s="232">
        <f t="shared" si="188"/>
        <v>87.977662624367682</v>
      </c>
    </row>
    <row r="651" spans="1:6" ht="12.75" customHeight="1" x14ac:dyDescent="0.2">
      <c r="A651" s="230" t="s">
        <v>1299</v>
      </c>
      <c r="B651" s="192" t="s">
        <v>1300</v>
      </c>
      <c r="C651" s="34" t="s">
        <v>1299</v>
      </c>
      <c r="D651" s="233">
        <v>852982.31</v>
      </c>
      <c r="E651" s="233">
        <v>848603.23</v>
      </c>
      <c r="F651" s="232">
        <f t="shared" si="188"/>
        <v>99.486615378928548</v>
      </c>
    </row>
    <row r="652" spans="1:6" ht="24" x14ac:dyDescent="0.2">
      <c r="A652" s="230">
        <v>11</v>
      </c>
      <c r="B652" s="192" t="s">
        <v>1301</v>
      </c>
      <c r="C652" s="34" t="s">
        <v>1302</v>
      </c>
      <c r="D652" s="231">
        <f t="shared" ref="D652:E652" si="189">+D649+D650-D651</f>
        <v>161196.83999999997</v>
      </c>
      <c r="E652" s="231">
        <f t="shared" si="189"/>
        <v>44324.320000000065</v>
      </c>
      <c r="F652" s="232">
        <f t="shared" si="188"/>
        <v>27.497015450178846</v>
      </c>
    </row>
    <row r="653" spans="1:6" ht="24" x14ac:dyDescent="0.2">
      <c r="A653" s="230" t="s">
        <v>609</v>
      </c>
      <c r="B653" s="192" t="s">
        <v>1303</v>
      </c>
      <c r="C653" s="34" t="s">
        <v>1304</v>
      </c>
      <c r="D653" s="243">
        <v>11</v>
      </c>
      <c r="E653" s="243">
        <v>24</v>
      </c>
      <c r="F653" s="232">
        <f t="shared" si="188"/>
        <v>218.18181818181816</v>
      </c>
    </row>
    <row r="654" spans="1:6" ht="24" x14ac:dyDescent="0.2">
      <c r="A654" s="230" t="s">
        <v>609</v>
      </c>
      <c r="B654" s="192" t="s">
        <v>1305</v>
      </c>
      <c r="C654" s="34" t="s">
        <v>1306</v>
      </c>
      <c r="D654" s="243">
        <v>0</v>
      </c>
      <c r="E654" s="243"/>
      <c r="F654" s="232" t="str">
        <f t="shared" si="188"/>
        <v>-</v>
      </c>
    </row>
    <row r="655" spans="1:6" ht="12.75" customHeight="1" x14ac:dyDescent="0.2">
      <c r="A655" s="230" t="s">
        <v>609</v>
      </c>
      <c r="B655" s="192" t="s">
        <v>1307</v>
      </c>
      <c r="C655" s="34" t="s">
        <v>1308</v>
      </c>
      <c r="D655" s="243">
        <v>10</v>
      </c>
      <c r="E655" s="243">
        <v>23</v>
      </c>
      <c r="F655" s="232">
        <f t="shared" si="188"/>
        <v>229.99999999999997</v>
      </c>
    </row>
    <row r="656" spans="1:6" ht="12.75" customHeight="1" x14ac:dyDescent="0.2">
      <c r="A656" s="230" t="s">
        <v>609</v>
      </c>
      <c r="B656" s="192" t="s">
        <v>1309</v>
      </c>
      <c r="C656" s="34" t="s">
        <v>1310</v>
      </c>
      <c r="D656" s="243">
        <v>0</v>
      </c>
      <c r="E656" s="243"/>
      <c r="F656" s="232" t="str">
        <f t="shared" si="188"/>
        <v>-</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147719.67000000001</v>
      </c>
      <c r="E661" s="233">
        <v>156293.9</v>
      </c>
      <c r="F661" s="232">
        <f t="shared" si="188"/>
        <v>105.80439287469299</v>
      </c>
    </row>
    <row r="662" spans="1:6" ht="12.75" customHeight="1" x14ac:dyDescent="0.2">
      <c r="A662" s="230">
        <v>63312</v>
      </c>
      <c r="B662" s="192" t="s">
        <v>1322</v>
      </c>
      <c r="C662" s="34" t="s">
        <v>1323</v>
      </c>
      <c r="D662" s="233">
        <v>2256.29</v>
      </c>
      <c r="E662" s="233">
        <v>10300</v>
      </c>
      <c r="F662" s="232">
        <f t="shared" si="188"/>
        <v>456.50160218766206</v>
      </c>
    </row>
    <row r="663" spans="1:6" ht="12.75" customHeight="1" x14ac:dyDescent="0.2">
      <c r="A663" s="230">
        <v>63313</v>
      </c>
      <c r="B663" s="192" t="s">
        <v>1324</v>
      </c>
      <c r="C663" s="34" t="s">
        <v>1325</v>
      </c>
      <c r="D663" s="233">
        <v>9954.2099999999991</v>
      </c>
      <c r="E663" s="233"/>
      <c r="F663" s="232">
        <f t="shared" si="188"/>
        <v>0</v>
      </c>
    </row>
    <row r="664" spans="1:6" ht="12.75" customHeight="1" x14ac:dyDescent="0.2">
      <c r="A664" s="230">
        <v>63314</v>
      </c>
      <c r="B664" s="192" t="s">
        <v>1326</v>
      </c>
      <c r="C664" s="34" t="s">
        <v>1327</v>
      </c>
      <c r="D664" s="233">
        <v>29862.63</v>
      </c>
      <c r="E664" s="233">
        <v>33182.480000000003</v>
      </c>
      <c r="F664" s="232">
        <f t="shared" si="188"/>
        <v>111.11707173815569</v>
      </c>
    </row>
    <row r="665" spans="1:6" ht="12.75" customHeight="1" x14ac:dyDescent="0.2">
      <c r="A665" s="230">
        <v>63321</v>
      </c>
      <c r="B665" s="192" t="s">
        <v>1328</v>
      </c>
      <c r="C665" s="34" t="s">
        <v>1329</v>
      </c>
      <c r="D665" s="233">
        <v>40058.58</v>
      </c>
      <c r="E665" s="233">
        <v>17620.349999999999</v>
      </c>
      <c r="F665" s="232">
        <f t="shared" si="188"/>
        <v>43.986456833966656</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7749.02</v>
      </c>
      <c r="E669" s="233">
        <v>5133</v>
      </c>
      <c r="F669" s="232">
        <f t="shared" si="188"/>
        <v>66.240634299563041</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24670.52</v>
      </c>
      <c r="E673" s="233"/>
      <c r="F673" s="232">
        <f t="shared" si="188"/>
        <v>0</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59983.25</v>
      </c>
      <c r="E694" s="233">
        <v>97348.52</v>
      </c>
      <c r="F694" s="232">
        <f t="shared" si="188"/>
        <v>162.29284008452362</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1553.07</v>
      </c>
      <c r="E716" s="233"/>
      <c r="F716" s="232">
        <f t="shared" si="188"/>
        <v>0</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430.89</v>
      </c>
      <c r="E718" s="233">
        <v>1792.32</v>
      </c>
      <c r="F718" s="232">
        <f t="shared" si="188"/>
        <v>415.95766901065235</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155.94999999999999</v>
      </c>
      <c r="E720" s="233">
        <v>43.8</v>
      </c>
      <c r="F720" s="232">
        <f t="shared" si="188"/>
        <v>28.08592497595383</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2175.2800000000002</v>
      </c>
      <c r="E722" s="233">
        <v>3873.24</v>
      </c>
      <c r="F722" s="232">
        <f t="shared" si="188"/>
        <v>178.05707770953623</v>
      </c>
    </row>
    <row r="723" spans="1:6" ht="12.75" customHeight="1" x14ac:dyDescent="0.2">
      <c r="A723" s="230" t="s">
        <v>1426</v>
      </c>
      <c r="B723" s="192" t="s">
        <v>1427</v>
      </c>
      <c r="C723" s="34" t="s">
        <v>1426</v>
      </c>
      <c r="D723" s="233">
        <v>0</v>
      </c>
      <c r="E723" s="233">
        <v>30</v>
      </c>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7133.91</v>
      </c>
      <c r="E725" s="233">
        <v>7093.44</v>
      </c>
      <c r="F725" s="232">
        <f t="shared" ref="F725:F979" si="190">IF(D725&lt;&gt;0,IF(E725/D725&gt;=100,"&gt;&gt;100",E725/D725*100),"-")</f>
        <v>99.432709411809228</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4146.43</v>
      </c>
      <c r="E759" s="233">
        <v>1313.6</v>
      </c>
      <c r="F759" s="232">
        <f t="shared" si="190"/>
        <v>31.680264709641783</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132.72</v>
      </c>
      <c r="E764" s="233"/>
      <c r="F764" s="232">
        <f t="shared" si="190"/>
        <v>0</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7847.14</v>
      </c>
      <c r="E816" s="233">
        <v>14026.18</v>
      </c>
      <c r="F816" s="232">
        <f t="shared" si="190"/>
        <v>178.74257372749818</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5030.1899999999996</v>
      </c>
      <c r="E819" s="233">
        <v>5231.6000000000004</v>
      </c>
      <c r="F819" s="232">
        <f t="shared" si="190"/>
        <v>104.00402370487001</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2654.46</v>
      </c>
      <c r="E821" s="233">
        <v>4512.57</v>
      </c>
      <c r="F821" s="232">
        <f t="shared" si="190"/>
        <v>169.99954793065254</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2481.87</v>
      </c>
      <c r="E824" s="233">
        <v>2987.1</v>
      </c>
      <c r="F824" s="232">
        <f t="shared" si="190"/>
        <v>120.35682771458617</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1233.76</v>
      </c>
      <c r="E828" s="233">
        <v>580.74</v>
      </c>
      <c r="F828" s="232">
        <f t="shared" si="190"/>
        <v>47.0707430942809</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v>7967.72</v>
      </c>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58" sqref="D58"/>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145146.73000000001</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548651.37999999989</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408153.27999999991</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219457.56</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174438.52</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1274.4100000000001</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v>383.6</v>
      </c>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8817.83</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v>1400</v>
      </c>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2381.36</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140498.1</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536198.1399999999</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395284.93999999994</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235800.93</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148160.91</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1454.86</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v>1064.21</v>
      </c>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4742.55</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v>1400</v>
      </c>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2661.48</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132945.48000000001</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7967.72</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v>7967.72</v>
      </c>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157599.96999999997</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89507.85</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50524.600000000006</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42033.72</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v>5865.22</v>
      </c>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v>26697.51</v>
      </c>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v>849.89</v>
      </c>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v>8621.1</v>
      </c>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5475.6</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v>5475.6</v>
      </c>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2680.48</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v>2680.48</v>
      </c>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334.8</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v>176.75</v>
      </c>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v>44.82</v>
      </c>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v>113.23</v>
      </c>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38983.25</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v>2206.5100000000002</v>
      </c>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v>29212.59</v>
      </c>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v>7564.15</v>
      </c>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68092.12</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20123.27</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v>47968.85</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305"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7</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36532</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7</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Provjera</v>
      </c>
      <c r="C213" s="195" t="s">
        <v>3219</v>
      </c>
      <c r="D213" s="74"/>
      <c r="E213" s="252">
        <f t="shared" si="20"/>
        <v>0</v>
      </c>
      <c r="F213" s="252">
        <f t="shared" ref="F213:F274" si="21">MAX(L213:O213)</f>
        <v>1</v>
      </c>
      <c r="G213" s="252"/>
      <c r="H213" s="252"/>
      <c r="I213" s="252"/>
      <c r="J213" s="252"/>
      <c r="K213" s="252"/>
      <c r="L213" s="252">
        <f>IF(AND('PR-RAS'!D24&gt;0,'PR-RAS'!D658=0),1,0)</f>
        <v>1</v>
      </c>
      <c r="M213" s="252">
        <f>IF(AND('PR-RAS'!E24&gt;0,'PR-RAS'!E658=0),1,0)</f>
        <v>1</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3222</v>
      </c>
      <c r="D216" s="74"/>
      <c r="E216" s="252">
        <f t="shared" si="20"/>
        <v>0</v>
      </c>
      <c r="F216" s="252">
        <f t="shared" si="21"/>
        <v>1</v>
      </c>
      <c r="G216" s="252"/>
      <c r="H216" s="252"/>
      <c r="I216" s="252"/>
      <c r="J216" s="252"/>
      <c r="K216" s="252"/>
      <c r="L216" s="252">
        <f>IF(AND('PR-RAS'!D117&gt;0,SUM('PR-RAS'!D710:'PR-RAS'!D712)=0),1,0)</f>
        <v>0</v>
      </c>
      <c r="M216" s="252">
        <f>IF(AND('PR-RAS'!E117&gt;0,SUM('PR-RAS'!E710:'PR-RAS'!E712)=0),1,0)</f>
        <v>1</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0</v>
      </c>
      <c r="M217" s="252">
        <f>IF(AND('PR-RAS'!E158&gt;0,SUM('PR-RAS'!E716:E717)=0),1,0)</f>
        <v>1</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Provjera</v>
      </c>
      <c r="C224" s="195" t="s">
        <v>3230</v>
      </c>
      <c r="D224" s="74"/>
      <c r="E224" s="252">
        <f t="shared" si="20"/>
        <v>0</v>
      </c>
      <c r="F224" s="252">
        <f t="shared" si="21"/>
        <v>1</v>
      </c>
      <c r="G224" s="252"/>
      <c r="H224" s="252"/>
      <c r="I224" s="252"/>
      <c r="J224" s="252"/>
      <c r="K224" s="252"/>
      <c r="L224" s="252">
        <f>IF(AND('PR-RAS'!D214&gt;0,'PR-RAS'!D758=0),1,0)</f>
        <v>1</v>
      </c>
      <c r="M224" s="252">
        <f>IF(AND('PR-RAS'!E214&gt;0,'PR-RAS'!E758=0),1,0)</f>
        <v>1</v>
      </c>
      <c r="N224" s="252"/>
      <c r="O224" s="252"/>
      <c r="P224" s="252"/>
    </row>
    <row r="225" spans="1:16" ht="30" customHeight="1" x14ac:dyDescent="0.2">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Natalija Brajković</cp:lastModifiedBy>
  <cp:revision/>
  <cp:lastPrinted>2023-10-09T10:06:42Z</cp:lastPrinted>
  <dcterms:created xsi:type="dcterms:W3CDTF">2022-04-01T05:14:30Z</dcterms:created>
  <dcterms:modified xsi:type="dcterms:W3CDTF">2023-10-09T13:03:58Z</dcterms:modified>
  <cp:category/>
  <cp:contentStatus/>
</cp:coreProperties>
</file>