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talija\Desktop\FINANCIJSKI IZVJEŠTAJ ZA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7970" windowHeight="754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c r="F292" i="9"/>
  <c r="F291" i="9"/>
  <c r="H290" i="9"/>
  <c r="E290" i="9" s="1"/>
  <c r="B290" i="9" s="1"/>
  <c r="G290" i="9"/>
  <c r="F290" i="9"/>
  <c r="F289" i="9"/>
  <c r="H288" i="9"/>
  <c r="E288" i="9" s="1"/>
  <c r="B288" i="9" s="1"/>
  <c r="G288" i="9"/>
  <c r="F288" i="9"/>
  <c r="F287" i="9"/>
  <c r="F286" i="9"/>
  <c r="H285" i="9"/>
  <c r="G285" i="9"/>
  <c r="F285" i="9"/>
  <c r="E285" i="9"/>
  <c r="B285" i="9"/>
  <c r="H284" i="9"/>
  <c r="G284" i="9"/>
  <c r="F284" i="9"/>
  <c r="H283" i="9"/>
  <c r="E283" i="9" s="1"/>
  <c r="B283" i="9" s="1"/>
  <c r="G283" i="9"/>
  <c r="F283" i="9"/>
  <c r="F282" i="9"/>
  <c r="H281" i="9"/>
  <c r="E281" i="9" s="1"/>
  <c r="B281" i="9" s="1"/>
  <c r="G281" i="9"/>
  <c r="F281" i="9"/>
  <c r="H280" i="9"/>
  <c r="G280" i="9"/>
  <c r="F280" i="9"/>
  <c r="E280" i="9"/>
  <c r="B280" i="9" s="1"/>
  <c r="H279" i="9"/>
  <c r="E279" i="9" s="1"/>
  <c r="B279" i="9" s="1"/>
  <c r="G279" i="9"/>
  <c r="F279" i="9"/>
  <c r="F278" i="9"/>
  <c r="F277" i="9"/>
  <c r="F276" i="9"/>
  <c r="F275" i="9"/>
  <c r="F274" i="9"/>
  <c r="L273" i="9"/>
  <c r="F273" i="9" s="1"/>
  <c r="H273" i="9"/>
  <c r="I272" i="9"/>
  <c r="E272" i="9" s="1"/>
  <c r="B272" i="9" s="1"/>
  <c r="H272" i="9"/>
  <c r="F272" i="9"/>
  <c r="E271" i="9"/>
  <c r="M270" i="9"/>
  <c r="L270" i="9"/>
  <c r="F270" i="9"/>
  <c r="E270" i="9"/>
  <c r="B270" i="9" s="1"/>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M225" i="9"/>
  <c r="L225" i="9"/>
  <c r="F225" i="9"/>
  <c r="E225" i="9"/>
  <c r="B225" i="9"/>
  <c r="M224" i="9"/>
  <c r="L224" i="9"/>
  <c r="F224" i="9" s="1"/>
  <c r="E224" i="9"/>
  <c r="M223" i="9"/>
  <c r="L223" i="9"/>
  <c r="F223" i="9"/>
  <c r="E223" i="9"/>
  <c r="B223" i="9"/>
  <c r="M222" i="9"/>
  <c r="L222" i="9"/>
  <c r="F222" i="9" s="1"/>
  <c r="E222" i="9"/>
  <c r="M221" i="9"/>
  <c r="L221" i="9"/>
  <c r="F221" i="9"/>
  <c r="E221" i="9"/>
  <c r="B221" i="9"/>
  <c r="M220" i="9"/>
  <c r="L220" i="9"/>
  <c r="F220" i="9" s="1"/>
  <c r="E220" i="9"/>
  <c r="M219" i="9"/>
  <c r="L219" i="9"/>
  <c r="F219" i="9"/>
  <c r="E219" i="9"/>
  <c r="B219" i="9"/>
  <c r="M218" i="9"/>
  <c r="L218" i="9"/>
  <c r="F218" i="9" s="1"/>
  <c r="E218" i="9"/>
  <c r="B218" i="9" s="1"/>
  <c r="M217" i="9"/>
  <c r="L217" i="9"/>
  <c r="F217" i="9"/>
  <c r="E217" i="9"/>
  <c r="B217" i="9"/>
  <c r="M216" i="9"/>
  <c r="L216" i="9"/>
  <c r="E216" i="9"/>
  <c r="M215" i="9"/>
  <c r="L215" i="9"/>
  <c r="F215" i="9"/>
  <c r="E215" i="9"/>
  <c r="B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G158" i="9"/>
  <c r="F158" i="9"/>
  <c r="B158" i="9"/>
  <c r="H157" i="9"/>
  <c r="G157" i="9"/>
  <c r="F157" i="9"/>
  <c r="E157" i="9"/>
  <c r="B157" i="9" s="1"/>
  <c r="H156" i="9"/>
  <c r="E156" i="9" s="1"/>
  <c r="G156" i="9"/>
  <c r="F156" i="9"/>
  <c r="B156" i="9"/>
  <c r="H155" i="9"/>
  <c r="G155" i="9"/>
  <c r="F155" i="9"/>
  <c r="E155" i="9"/>
  <c r="B155" i="9" s="1"/>
  <c r="H154" i="9"/>
  <c r="E154" i="9" s="1"/>
  <c r="G154" i="9"/>
  <c r="F154" i="9"/>
  <c r="B154" i="9"/>
  <c r="H153" i="9"/>
  <c r="G153" i="9"/>
  <c r="F153" i="9"/>
  <c r="E153" i="9"/>
  <c r="B153" i="9" s="1"/>
  <c r="H152" i="9"/>
  <c r="E152" i="9" s="1"/>
  <c r="G152" i="9"/>
  <c r="F152" i="9"/>
  <c r="B152" i="9"/>
  <c r="H151" i="9"/>
  <c r="G151" i="9"/>
  <c r="F151" i="9"/>
  <c r="E151" i="9"/>
  <c r="B151" i="9" s="1"/>
  <c r="H150" i="9"/>
  <c r="E150" i="9" s="1"/>
  <c r="G150" i="9"/>
  <c r="F150" i="9"/>
  <c r="B150" i="9"/>
  <c r="H149" i="9"/>
  <c r="G149" i="9"/>
  <c r="F149" i="9"/>
  <c r="E149" i="9"/>
  <c r="B149" i="9" s="1"/>
  <c r="H148" i="9"/>
  <c r="E148" i="9" s="1"/>
  <c r="G148" i="9"/>
  <c r="F148" i="9"/>
  <c r="B148" i="9"/>
  <c r="H147" i="9"/>
  <c r="G147" i="9"/>
  <c r="F147" i="9"/>
  <c r="E147" i="9"/>
  <c r="B147" i="9" s="1"/>
  <c r="H146" i="9"/>
  <c r="E146" i="9" s="1"/>
  <c r="G146" i="9"/>
  <c r="F146" i="9"/>
  <c r="B146" i="9"/>
  <c r="H145" i="9"/>
  <c r="G145" i="9"/>
  <c r="F145" i="9"/>
  <c r="E145" i="9"/>
  <c r="B145" i="9" s="1"/>
  <c r="H144" i="9"/>
  <c r="E144" i="9" s="1"/>
  <c r="G144" i="9"/>
  <c r="F144" i="9"/>
  <c r="B144" i="9"/>
  <c r="H143" i="9"/>
  <c r="G143" i="9"/>
  <c r="F143" i="9"/>
  <c r="E143" i="9"/>
  <c r="B143" i="9" s="1"/>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E57" i="9" s="1"/>
  <c r="B57" i="9" s="1"/>
  <c r="G57" i="9"/>
  <c r="F57" i="9"/>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G41" i="9"/>
  <c r="F41" i="9"/>
  <c r="E41" i="9"/>
  <c r="B41" i="9" s="1"/>
  <c r="H40" i="9"/>
  <c r="E40" i="9" s="1"/>
  <c r="B40" i="9" s="1"/>
  <c r="G40" i="9"/>
  <c r="F40" i="9"/>
  <c r="H39" i="9"/>
  <c r="G39" i="9"/>
  <c r="F39" i="9"/>
  <c r="E39" i="9"/>
  <c r="B39" i="9" s="1"/>
  <c r="H38" i="9"/>
  <c r="E38" i="9" s="1"/>
  <c r="B38" i="9" s="1"/>
  <c r="G38" i="9"/>
  <c r="F38" i="9"/>
  <c r="H37" i="9"/>
  <c r="G37" i="9"/>
  <c r="F37" i="9"/>
  <c r="E37" i="9"/>
  <c r="B37" i="9" s="1"/>
  <c r="H36" i="9"/>
  <c r="E36" i="9" s="1"/>
  <c r="B36" i="9" s="1"/>
  <c r="G36" i="9"/>
  <c r="F36" i="9"/>
  <c r="H35" i="9"/>
  <c r="G35" i="9"/>
  <c r="F35" i="9"/>
  <c r="E35" i="9"/>
  <c r="B35" i="9" s="1"/>
  <c r="H34" i="9"/>
  <c r="E34" i="9" s="1"/>
  <c r="B34" i="9" s="1"/>
  <c r="G34" i="9"/>
  <c r="F34" i="9"/>
  <c r="H33" i="9"/>
  <c r="G33" i="9"/>
  <c r="F33" i="9"/>
  <c r="E33" i="9"/>
  <c r="B33" i="9" s="1"/>
  <c r="H32" i="9"/>
  <c r="E32" i="9" s="1"/>
  <c r="B32" i="9" s="1"/>
  <c r="G32" i="9"/>
  <c r="F32" i="9"/>
  <c r="H31" i="9"/>
  <c r="G31" i="9"/>
  <c r="F31" i="9"/>
  <c r="E31" i="9"/>
  <c r="B31" i="9" s="1"/>
  <c r="H30" i="9"/>
  <c r="E30" i="9" s="1"/>
  <c r="B30" i="9" s="1"/>
  <c r="G30" i="9"/>
  <c r="F30" i="9"/>
  <c r="H29" i="9"/>
  <c r="G29" i="9"/>
  <c r="F29" i="9"/>
  <c r="E29" i="9"/>
  <c r="B29" i="9" s="1"/>
  <c r="H28" i="9"/>
  <c r="E28" i="9" s="1"/>
  <c r="B28" i="9" s="1"/>
  <c r="G28" i="9"/>
  <c r="F28" i="9"/>
  <c r="H27" i="9"/>
  <c r="G27" i="9"/>
  <c r="F27" i="9"/>
  <c r="E27" i="9"/>
  <c r="B27" i="9" s="1"/>
  <c r="H26" i="9"/>
  <c r="G26" i="9"/>
  <c r="F26" i="9"/>
  <c r="H25" i="9"/>
  <c r="E25" i="9" s="1"/>
  <c r="B25" i="9" s="1"/>
  <c r="G25" i="9"/>
  <c r="F25" i="9"/>
  <c r="H24" i="9"/>
  <c r="E24" i="9" s="1"/>
  <c r="B24" i="9" s="1"/>
  <c r="G24" i="9"/>
  <c r="F24" i="9"/>
  <c r="H23" i="9"/>
  <c r="E23" i="9" s="1"/>
  <c r="B23" i="9" s="1"/>
  <c r="G23" i="9"/>
  <c r="F23" i="9"/>
  <c r="H22" i="9"/>
  <c r="E22" i="9" s="1"/>
  <c r="B22" i="9" s="1"/>
  <c r="G22" i="9"/>
  <c r="F22" i="9"/>
  <c r="H21" i="9"/>
  <c r="E21" i="9" s="1"/>
  <c r="B21" i="9" s="1"/>
  <c r="G21" i="9"/>
  <c r="F21" i="9"/>
  <c r="F20" i="9"/>
  <c r="F4" i="9"/>
  <c r="O3" i="9"/>
  <c r="G273" i="9" s="1"/>
  <c r="E273" i="9" s="1"/>
  <c r="B273" i="9" s="1"/>
  <c r="I3" i="9"/>
  <c r="H3" i="9"/>
  <c r="G3" i="9"/>
  <c r="D101" i="8"/>
  <c r="I36" i="3" s="1"/>
  <c r="D95" i="8"/>
  <c r="D90" i="8"/>
  <c r="C1565" i="1" s="1"/>
  <c r="G1565" i="1" s="1"/>
  <c r="D85" i="8"/>
  <c r="D80" i="8"/>
  <c r="D75" i="8"/>
  <c r="D70" i="8"/>
  <c r="D65" i="8"/>
  <c r="D60" i="8"/>
  <c r="D55" i="8"/>
  <c r="D50" i="8"/>
  <c r="D44" i="8"/>
  <c r="D36" i="8"/>
  <c r="C1511" i="1" s="1"/>
  <c r="D26" i="8"/>
  <c r="D18" i="8"/>
  <c r="D8" i="8"/>
  <c r="D6" i="8" s="1"/>
  <c r="C1481" i="1" s="1"/>
  <c r="G1481" i="1" s="1"/>
  <c r="E44" i="7"/>
  <c r="D44" i="7"/>
  <c r="H32" i="3" s="1"/>
  <c r="E39" i="7"/>
  <c r="D39" i="7"/>
  <c r="E38" i="7"/>
  <c r="D38" i="7"/>
  <c r="H31" i="3" s="1"/>
  <c r="E30" i="7"/>
  <c r="D30" i="7"/>
  <c r="E23" i="7"/>
  <c r="D23" i="7"/>
  <c r="E22" i="7"/>
  <c r="D22" i="7"/>
  <c r="H30" i="3" s="1"/>
  <c r="E14" i="7"/>
  <c r="D14" i="7"/>
  <c r="E7" i="7"/>
  <c r="D7" i="7"/>
  <c r="E6" i="7"/>
  <c r="D6" i="7"/>
  <c r="E5" i="7"/>
  <c r="D5" i="7"/>
  <c r="G297" i="9" s="1"/>
  <c r="E297"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I27" i="3" s="1"/>
  <c r="D115" i="6"/>
  <c r="F115" i="6" s="1"/>
  <c r="D114" i="6"/>
  <c r="F114" i="6" s="1"/>
  <c r="F113" i="6"/>
  <c r="F112" i="6"/>
  <c r="F111" i="6"/>
  <c r="F110" i="6"/>
  <c r="F109" i="6"/>
  <c r="F108" i="6"/>
  <c r="E107" i="6"/>
  <c r="D107" i="6"/>
  <c r="F107" i="6" s="1"/>
  <c r="F106" i="6"/>
  <c r="F105" i="6"/>
  <c r="F104" i="6"/>
  <c r="F103" i="6"/>
  <c r="F102" i="6"/>
  <c r="F101" i="6"/>
  <c r="F100" i="6"/>
  <c r="E99" i="6"/>
  <c r="E89" i="6" s="1"/>
  <c r="D1383" i="1" s="1"/>
  <c r="D99" i="6"/>
  <c r="F99" i="6" s="1"/>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I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D246" i="5"/>
  <c r="F246" i="5" s="1"/>
  <c r="D245" i="5"/>
  <c r="F245" i="5" s="1"/>
  <c r="F244" i="5"/>
  <c r="F243" i="5"/>
  <c r="E242" i="5"/>
  <c r="D242" i="5"/>
  <c r="F242" i="5" s="1"/>
  <c r="F241" i="5"/>
  <c r="F240" i="5"/>
  <c r="E239" i="5"/>
  <c r="D239" i="5"/>
  <c r="D238" i="5" s="1"/>
  <c r="F238" i="5" s="1"/>
  <c r="E238" i="5"/>
  <c r="D237" i="5"/>
  <c r="F237" i="5" s="1"/>
  <c r="F236" i="5"/>
  <c r="F235" i="5"/>
  <c r="E234" i="5"/>
  <c r="D234" i="5"/>
  <c r="F234" i="5" s="1"/>
  <c r="F233" i="5"/>
  <c r="F232" i="5"/>
  <c r="F231" i="5"/>
  <c r="F230" i="5"/>
  <c r="F229" i="5"/>
  <c r="F228" i="5"/>
  <c r="F227" i="5"/>
  <c r="F226" i="5"/>
  <c r="F225" i="5"/>
  <c r="E224" i="5"/>
  <c r="E206" i="5" s="1"/>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E191" i="5"/>
  <c r="D191" i="5"/>
  <c r="D190" i="5" s="1"/>
  <c r="E190" i="5"/>
  <c r="H291" i="9" s="1"/>
  <c r="F189" i="5"/>
  <c r="F188" i="5"/>
  <c r="F187" i="5"/>
  <c r="F186" i="5"/>
  <c r="F185" i="5"/>
  <c r="F184" i="5"/>
  <c r="F183" i="5"/>
  <c r="F182" i="5"/>
  <c r="F181" i="5"/>
  <c r="E180" i="5"/>
  <c r="E177" i="5" s="1"/>
  <c r="H289" i="9" s="1"/>
  <c r="D180" i="5"/>
  <c r="F180" i="5" s="1"/>
  <c r="F179" i="5"/>
  <c r="F178" i="5"/>
  <c r="F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D146" i="5"/>
  <c r="F146" i="5" s="1"/>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D78" i="5"/>
  <c r="F78" i="5" s="1"/>
  <c r="F77" i="5"/>
  <c r="F76" i="5"/>
  <c r="F75" i="5"/>
  <c r="F74" i="5"/>
  <c r="F73" i="5"/>
  <c r="F72" i="5"/>
  <c r="F71" i="5"/>
  <c r="E70" i="5"/>
  <c r="D70" i="5"/>
  <c r="D69" i="5" s="1"/>
  <c r="F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2" i="5"/>
  <c r="D12" i="5"/>
  <c r="F11" i="5"/>
  <c r="F10" i="5"/>
  <c r="F9"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E593" i="4"/>
  <c r="F592" i="4"/>
  <c r="F591" i="4"/>
  <c r="E590" i="4"/>
  <c r="D590" i="4"/>
  <c r="F590" i="4" s="1"/>
  <c r="F589" i="4"/>
  <c r="F588" i="4"/>
  <c r="E587" i="4"/>
  <c r="D587" i="4"/>
  <c r="F587" i="4" s="1"/>
  <c r="F586" i="4"/>
  <c r="E585" i="4"/>
  <c r="D585" i="4"/>
  <c r="F585" i="4" s="1"/>
  <c r="F584" i="4"/>
  <c r="F583" i="4"/>
  <c r="F582" i="4"/>
  <c r="E581" i="4"/>
  <c r="E580" i="4" s="1"/>
  <c r="D581" i="4"/>
  <c r="F581" i="4" s="1"/>
  <c r="F580" i="4"/>
  <c r="D580" i="4"/>
  <c r="F579" i="4"/>
  <c r="F578" i="4"/>
  <c r="E577" i="4"/>
  <c r="D577" i="4"/>
  <c r="F577" i="4" s="1"/>
  <c r="F576" i="4"/>
  <c r="F575" i="4"/>
  <c r="E574" i="4"/>
  <c r="D574" i="4"/>
  <c r="F574" i="4" s="1"/>
  <c r="F573" i="4"/>
  <c r="F572" i="4"/>
  <c r="E571" i="4"/>
  <c r="D571" i="4"/>
  <c r="F571" i="4" s="1"/>
  <c r="F570" i="4"/>
  <c r="F569" i="4"/>
  <c r="E568" i="4"/>
  <c r="D568" i="4"/>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E529" i="4"/>
  <c r="E528" i="4" s="1"/>
  <c r="D522" i="1" s="1"/>
  <c r="F527" i="4"/>
  <c r="F526" i="4"/>
  <c r="E525" i="4"/>
  <c r="D525" i="4"/>
  <c r="F525" i="4" s="1"/>
  <c r="F524" i="4"/>
  <c r="F523" i="4"/>
  <c r="E522" i="4"/>
  <c r="D522" i="4"/>
  <c r="F522" i="4" s="1"/>
  <c r="F521" i="4"/>
  <c r="F520" i="4"/>
  <c r="E519" i="4"/>
  <c r="E515" i="4" s="1"/>
  <c r="D519" i="4"/>
  <c r="F519" i="4" s="1"/>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E472" i="4" s="1"/>
  <c r="D473" i="4"/>
  <c r="F473" i="4" s="1"/>
  <c r="F472" i="4"/>
  <c r="D472" i="4"/>
  <c r="F471" i="4"/>
  <c r="F470" i="4"/>
  <c r="E469" i="4"/>
  <c r="D469" i="4"/>
  <c r="F469" i="4" s="1"/>
  <c r="F468" i="4"/>
  <c r="F467" i="4"/>
  <c r="E466" i="4"/>
  <c r="D466" i="4"/>
  <c r="F466" i="4" s="1"/>
  <c r="F465" i="4"/>
  <c r="F464" i="4"/>
  <c r="E463" i="4"/>
  <c r="D463" i="4"/>
  <c r="F463" i="4" s="1"/>
  <c r="F462" i="4"/>
  <c r="F461"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21" i="4"/>
  <c r="E418" i="4"/>
  <c r="D418" i="4"/>
  <c r="F418" i="4" s="1"/>
  <c r="E417" i="4"/>
  <c r="D412" i="1" s="1"/>
  <c r="H412" i="1" s="1"/>
  <c r="D417" i="4"/>
  <c r="D644" i="4" s="1"/>
  <c r="F644" i="4" s="1"/>
  <c r="E416" i="4"/>
  <c r="E643" i="4" s="1"/>
  <c r="D637" i="1" s="1"/>
  <c r="H637" i="1" s="1"/>
  <c r="D416" i="4"/>
  <c r="D643"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D36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D351" i="1" s="1"/>
  <c r="H351" i="1" s="1"/>
  <c r="D356" i="4"/>
  <c r="F355" i="4"/>
  <c r="F354" i="4"/>
  <c r="F353" i="4"/>
  <c r="E352" i="4"/>
  <c r="D352" i="4"/>
  <c r="F352" i="4" s="1"/>
  <c r="D351" i="4"/>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D311" i="4" s="1"/>
  <c r="F31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E300" i="4"/>
  <c r="D300" i="4"/>
  <c r="F300" i="4" s="1"/>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s="1"/>
  <c r="F262" i="4"/>
  <c r="F261" i="4"/>
  <c r="F260" i="4"/>
  <c r="E259" i="4"/>
  <c r="D255" i="1" s="1"/>
  <c r="H255" i="1" s="1"/>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E240" i="4"/>
  <c r="D236" i="1" s="1"/>
  <c r="H236" i="1" s="1"/>
  <c r="D240" i="4"/>
  <c r="F239" i="4"/>
  <c r="F238" i="4"/>
  <c r="F237" i="4"/>
  <c r="E236" i="4"/>
  <c r="D236" i="4"/>
  <c r="D224" i="4" s="1"/>
  <c r="F235" i="4"/>
  <c r="F234" i="4"/>
  <c r="F233" i="4"/>
  <c r="F232" i="4"/>
  <c r="E231" i="4"/>
  <c r="D231" i="4"/>
  <c r="F231" i="4" s="1"/>
  <c r="F230" i="4"/>
  <c r="F229" i="4"/>
  <c r="E228" i="4"/>
  <c r="D228" i="4"/>
  <c r="F228" i="4" s="1"/>
  <c r="F227" i="4"/>
  <c r="F226" i="4"/>
  <c r="E225" i="4"/>
  <c r="D225" i="4"/>
  <c r="F225" i="4" s="1"/>
  <c r="F223" i="4"/>
  <c r="F222" i="4"/>
  <c r="F221" i="4"/>
  <c r="F220" i="4"/>
  <c r="E219" i="4"/>
  <c r="E215" i="4" s="1"/>
  <c r="D211" i="1" s="1"/>
  <c r="H211" i="1" s="1"/>
  <c r="D219" i="4"/>
  <c r="F218" i="4"/>
  <c r="F217" i="4"/>
  <c r="E216" i="4"/>
  <c r="D216" i="4"/>
  <c r="D215" i="4" s="1"/>
  <c r="F214" i="4"/>
  <c r="F213" i="4"/>
  <c r="F212" i="4"/>
  <c r="F211" i="4"/>
  <c r="E210" i="4"/>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4" i="1" s="1"/>
  <c r="H184" i="1" s="1"/>
  <c r="D188" i="4"/>
  <c r="F187" i="4"/>
  <c r="F186" i="4"/>
  <c r="F185" i="4"/>
  <c r="F184" i="4"/>
  <c r="F183" i="4"/>
  <c r="F182" i="4"/>
  <c r="F181" i="4"/>
  <c r="F180" i="4"/>
  <c r="F179" i="4"/>
  <c r="F178" i="4"/>
  <c r="E177" i="4"/>
  <c r="D173" i="1" s="1"/>
  <c r="H173" i="1" s="1"/>
  <c r="D177" i="4"/>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D153" i="4"/>
  <c r="D152" i="4"/>
  <c r="F150" i="4"/>
  <c r="F149" i="4"/>
  <c r="F148" i="4"/>
  <c r="F147" i="4"/>
  <c r="F146" i="4"/>
  <c r="F145" i="4"/>
  <c r="F144" i="4"/>
  <c r="F143" i="4"/>
  <c r="F142" i="4"/>
  <c r="F141" i="4"/>
  <c r="E140" i="4"/>
  <c r="D140" i="4"/>
  <c r="D139" i="4" s="1"/>
  <c r="E139" i="4"/>
  <c r="F138" i="4"/>
  <c r="F137" i="4"/>
  <c r="F136" i="4"/>
  <c r="F135" i="4"/>
  <c r="E134" i="4"/>
  <c r="D134" i="4"/>
  <c r="D133" i="4" s="1"/>
  <c r="F133" i="4" s="1"/>
  <c r="E133" i="4"/>
  <c r="F132" i="4"/>
  <c r="F131" i="4"/>
  <c r="F130" i="4"/>
  <c r="F129" i="4"/>
  <c r="E128" i="4"/>
  <c r="D128" i="4"/>
  <c r="F128" i="4" s="1"/>
  <c r="F127" i="4"/>
  <c r="F126" i="4"/>
  <c r="E125" i="4"/>
  <c r="E124" i="4" s="1"/>
  <c r="D125" i="4"/>
  <c r="F125" i="4" s="1"/>
  <c r="F124" i="4"/>
  <c r="D124" i="4"/>
  <c r="F123" i="4"/>
  <c r="F122" i="4"/>
  <c r="F121" i="4"/>
  <c r="E120" i="4"/>
  <c r="D116" i="1" s="1"/>
  <c r="H116" i="1" s="1"/>
  <c r="D120" i="4"/>
  <c r="F119" i="4"/>
  <c r="F118" i="4"/>
  <c r="F117" i="4"/>
  <c r="F116" i="4"/>
  <c r="F115" i="4"/>
  <c r="F114" i="4"/>
  <c r="F113" i="4"/>
  <c r="E112" i="4"/>
  <c r="D112" i="4"/>
  <c r="F112" i="4" s="1"/>
  <c r="F111" i="4"/>
  <c r="F110" i="4"/>
  <c r="F109" i="4"/>
  <c r="F108" i="4"/>
  <c r="E107" i="4"/>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D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E54" i="4"/>
  <c r="D54" i="4"/>
  <c r="F54" i="4" s="1"/>
  <c r="F53" i="4"/>
  <c r="F52" i="4"/>
  <c r="E51" i="4"/>
  <c r="D51" i="4"/>
  <c r="F51" i="4" s="1"/>
  <c r="D50"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4" i="1" s="1"/>
  <c r="H4" i="1" s="1"/>
  <c r="D8" i="4"/>
  <c r="D7" i="4" s="1"/>
  <c r="G36" i="3"/>
  <c r="B36" i="3"/>
  <c r="G35" i="3"/>
  <c r="B35" i="3"/>
  <c r="G34" i="3"/>
  <c r="B34" i="3"/>
  <c r="I33" i="3"/>
  <c r="G33" i="3"/>
  <c r="B33" i="3"/>
  <c r="I32" i="3"/>
  <c r="G32" i="3"/>
  <c r="B32" i="3"/>
  <c r="I31" i="3"/>
  <c r="G31" i="3"/>
  <c r="B31" i="3"/>
  <c r="I30" i="3"/>
  <c r="G30" i="3"/>
  <c r="B30" i="3"/>
  <c r="I29" i="3"/>
  <c r="G29" i="3"/>
  <c r="B29" i="3"/>
  <c r="G28" i="3"/>
  <c r="B28" i="3"/>
  <c r="G27" i="3"/>
  <c r="B27" i="3"/>
  <c r="I26" i="3"/>
  <c r="H26" i="3"/>
  <c r="G26" i="3"/>
  <c r="B26" i="3"/>
  <c r="H25" i="3"/>
  <c r="G25" i="3"/>
  <c r="B25" i="3"/>
  <c r="H24" i="3"/>
  <c r="G24" i="3"/>
  <c r="B24" i="3"/>
  <c r="H23"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G1578" i="1" s="1"/>
  <c r="G1577" i="1"/>
  <c r="C1577" i="1"/>
  <c r="H1577" i="1" s="1"/>
  <c r="G1575" i="1"/>
  <c r="C1575" i="1"/>
  <c r="H1575" i="1" s="1"/>
  <c r="H1574" i="1"/>
  <c r="C1574" i="1"/>
  <c r="G1574" i="1" s="1"/>
  <c r="G1573" i="1"/>
  <c r="C1573" i="1"/>
  <c r="H1573" i="1" s="1"/>
  <c r="H1572" i="1"/>
  <c r="C1572" i="1"/>
  <c r="G1572" i="1" s="1"/>
  <c r="G1571" i="1"/>
  <c r="C1571" i="1"/>
  <c r="H1571" i="1" s="1"/>
  <c r="H1570" i="1"/>
  <c r="C1570" i="1"/>
  <c r="G1570" i="1" s="1"/>
  <c r="H1569" i="1"/>
  <c r="C1569" i="1"/>
  <c r="G1569" i="1" s="1"/>
  <c r="C1568" i="1"/>
  <c r="H1568" i="1" s="1"/>
  <c r="C1567" i="1"/>
  <c r="G1567" i="1" s="1"/>
  <c r="C1566" i="1"/>
  <c r="H1566" i="1" s="1"/>
  <c r="C1564" i="1"/>
  <c r="H1564" i="1" s="1"/>
  <c r="H1563" i="1"/>
  <c r="C1563" i="1"/>
  <c r="G1563" i="1" s="1"/>
  <c r="C1562" i="1"/>
  <c r="H1562" i="1" s="1"/>
  <c r="C1561" i="1"/>
  <c r="G1561" i="1" s="1"/>
  <c r="C1560" i="1"/>
  <c r="H1560" i="1" s="1"/>
  <c r="C1559" i="1"/>
  <c r="G1559" i="1" s="1"/>
  <c r="G1558" i="1"/>
  <c r="C1558" i="1"/>
  <c r="H1558" i="1" s="1"/>
  <c r="H1557" i="1"/>
  <c r="C1557" i="1"/>
  <c r="G1557" i="1" s="1"/>
  <c r="G1556" i="1"/>
  <c r="C1556" i="1"/>
  <c r="H1556" i="1" s="1"/>
  <c r="C1555" i="1"/>
  <c r="G1555" i="1" s="1"/>
  <c r="G1554" i="1"/>
  <c r="C1554" i="1"/>
  <c r="H1554" i="1" s="1"/>
  <c r="H1553" i="1"/>
  <c r="C1553" i="1"/>
  <c r="G1553" i="1" s="1"/>
  <c r="G1552" i="1"/>
  <c r="C1552" i="1"/>
  <c r="H1552" i="1" s="1"/>
  <c r="H1551" i="1"/>
  <c r="C1551" i="1"/>
  <c r="G1551" i="1" s="1"/>
  <c r="G1550" i="1"/>
  <c r="C1550" i="1"/>
  <c r="H1550" i="1" s="1"/>
  <c r="H1549" i="1"/>
  <c r="C1549" i="1"/>
  <c r="G1549" i="1" s="1"/>
  <c r="G1548" i="1"/>
  <c r="C1548" i="1"/>
  <c r="H1548" i="1" s="1"/>
  <c r="H1547" i="1"/>
  <c r="C1547" i="1"/>
  <c r="G1547" i="1" s="1"/>
  <c r="G1546" i="1"/>
  <c r="C1546" i="1"/>
  <c r="H1546" i="1" s="1"/>
  <c r="H1545" i="1"/>
  <c r="C1545" i="1"/>
  <c r="G1545" i="1" s="1"/>
  <c r="G1544" i="1"/>
  <c r="C1544" i="1"/>
  <c r="H1544" i="1" s="1"/>
  <c r="H1543" i="1"/>
  <c r="C1543" i="1"/>
  <c r="G1543" i="1" s="1"/>
  <c r="G1542" i="1"/>
  <c r="C1542" i="1"/>
  <c r="H1542" i="1" s="1"/>
  <c r="H1541" i="1"/>
  <c r="C1541" i="1"/>
  <c r="G1541" i="1" s="1"/>
  <c r="G1540" i="1"/>
  <c r="C1540" i="1"/>
  <c r="H1540" i="1" s="1"/>
  <c r="C1539" i="1"/>
  <c r="G1539" i="1" s="1"/>
  <c r="G1538" i="1"/>
  <c r="C1538" i="1"/>
  <c r="H1538" i="1" s="1"/>
  <c r="C1537" i="1"/>
  <c r="G1537" i="1" s="1"/>
  <c r="G1536" i="1"/>
  <c r="C1536" i="1"/>
  <c r="H1536" i="1" s="1"/>
  <c r="C1535" i="1"/>
  <c r="G1535" i="1" s="1"/>
  <c r="C1534" i="1"/>
  <c r="H1534" i="1" s="1"/>
  <c r="C1533" i="1"/>
  <c r="G1533" i="1" s="1"/>
  <c r="C1532" i="1"/>
  <c r="H1532" i="1" s="1"/>
  <c r="C1531" i="1"/>
  <c r="G1531" i="1" s="1"/>
  <c r="C1530" i="1"/>
  <c r="H1530" i="1" s="1"/>
  <c r="C1529" i="1"/>
  <c r="G1529" i="1" s="1"/>
  <c r="G1528" i="1"/>
  <c r="C1528" i="1"/>
  <c r="H1528" i="1" s="1"/>
  <c r="C1527" i="1"/>
  <c r="G1527" i="1" s="1"/>
  <c r="G1526" i="1"/>
  <c r="C1526" i="1"/>
  <c r="H1526" i="1" s="1"/>
  <c r="C1525" i="1"/>
  <c r="G1525" i="1" s="1"/>
  <c r="C1523" i="1"/>
  <c r="G1523" i="1" s="1"/>
  <c r="G1522" i="1"/>
  <c r="C1522" i="1"/>
  <c r="H1522" i="1" s="1"/>
  <c r="C1521" i="1"/>
  <c r="G1521" i="1" s="1"/>
  <c r="G1520" i="1"/>
  <c r="C1520" i="1"/>
  <c r="H1520" i="1" s="1"/>
  <c r="C1519" i="1"/>
  <c r="G1519" i="1" s="1"/>
  <c r="G1516" i="1"/>
  <c r="C1516" i="1"/>
  <c r="H1516" i="1" s="1"/>
  <c r="H1515" i="1"/>
  <c r="C1515" i="1"/>
  <c r="G1515" i="1" s="1"/>
  <c r="G1514" i="1"/>
  <c r="C1514" i="1"/>
  <c r="H1514" i="1" s="1"/>
  <c r="H1513" i="1"/>
  <c r="C1513" i="1"/>
  <c r="G1513" i="1" s="1"/>
  <c r="G1512" i="1"/>
  <c r="C1512" i="1"/>
  <c r="H1512" i="1" s="1"/>
  <c r="G1510" i="1"/>
  <c r="C1510" i="1"/>
  <c r="H1510" i="1" s="1"/>
  <c r="H1509" i="1"/>
  <c r="C1509" i="1"/>
  <c r="G1509" i="1" s="1"/>
  <c r="G1508" i="1"/>
  <c r="C1508" i="1"/>
  <c r="H1508" i="1" s="1"/>
  <c r="H1507" i="1"/>
  <c r="C1507" i="1"/>
  <c r="G1507" i="1" s="1"/>
  <c r="G1506" i="1"/>
  <c r="C1506" i="1"/>
  <c r="H1506" i="1" s="1"/>
  <c r="H1505" i="1"/>
  <c r="C1505" i="1"/>
  <c r="G1505" i="1" s="1"/>
  <c r="G1504" i="1"/>
  <c r="C1504" i="1"/>
  <c r="H1504" i="1" s="1"/>
  <c r="C1503" i="1"/>
  <c r="G1503" i="1" s="1"/>
  <c r="C1502" i="1"/>
  <c r="H1502" i="1" s="1"/>
  <c r="C1501" i="1"/>
  <c r="G1501" i="1" s="1"/>
  <c r="G1500" i="1"/>
  <c r="C1500" i="1"/>
  <c r="H1500" i="1" s="1"/>
  <c r="G1498" i="1"/>
  <c r="C1498" i="1"/>
  <c r="H1498" i="1" s="1"/>
  <c r="C1497" i="1"/>
  <c r="G1497" i="1" s="1"/>
  <c r="G1496" i="1"/>
  <c r="C1496" i="1"/>
  <c r="H1496" i="1" s="1"/>
  <c r="C1495" i="1"/>
  <c r="G1495" i="1" s="1"/>
  <c r="G1494" i="1"/>
  <c r="C1494" i="1"/>
  <c r="H1494" i="1" s="1"/>
  <c r="C1493" i="1"/>
  <c r="G1493" i="1" s="1"/>
  <c r="C1492" i="1"/>
  <c r="H1492" i="1" s="1"/>
  <c r="C1491" i="1"/>
  <c r="G1491" i="1" s="1"/>
  <c r="G1490" i="1"/>
  <c r="C1490" i="1"/>
  <c r="H1490" i="1" s="1"/>
  <c r="C1489" i="1"/>
  <c r="G1489" i="1" s="1"/>
  <c r="G1488" i="1"/>
  <c r="C1488" i="1"/>
  <c r="H1488" i="1" s="1"/>
  <c r="C1487" i="1"/>
  <c r="G1487" i="1" s="1"/>
  <c r="G1486" i="1"/>
  <c r="C1486" i="1"/>
  <c r="H1486" i="1" s="1"/>
  <c r="C1485" i="1"/>
  <c r="G1485" i="1" s="1"/>
  <c r="C1484" i="1"/>
  <c r="H1484" i="1" s="1"/>
  <c r="G1482" i="1"/>
  <c r="C1482" i="1"/>
  <c r="H1482" i="1" s="1"/>
  <c r="C1480" i="1"/>
  <c r="G1480" i="1" s="1"/>
  <c r="H1479" i="1"/>
  <c r="D1479" i="1"/>
  <c r="J1479" i="1" s="1"/>
  <c r="C1479" i="1"/>
  <c r="G1479" i="1" s="1"/>
  <c r="I1479" i="1" s="1"/>
  <c r="H1478" i="1"/>
  <c r="D1478" i="1"/>
  <c r="J1478" i="1" s="1"/>
  <c r="C1478" i="1"/>
  <c r="G1478" i="1" s="1"/>
  <c r="I1478" i="1" s="1"/>
  <c r="H1477" i="1"/>
  <c r="D1477" i="1"/>
  <c r="J1477" i="1" s="1"/>
  <c r="C1477" i="1"/>
  <c r="G1477" i="1" s="1"/>
  <c r="I1477" i="1" s="1"/>
  <c r="H1476" i="1"/>
  <c r="D1476" i="1"/>
  <c r="J1476" i="1" s="1"/>
  <c r="C1476" i="1"/>
  <c r="G1476" i="1" s="1"/>
  <c r="I1476" i="1" s="1"/>
  <c r="D1475" i="1"/>
  <c r="H1475" i="1" s="1"/>
  <c r="C1475" i="1"/>
  <c r="D1474" i="1"/>
  <c r="H1474" i="1" s="1"/>
  <c r="C1474" i="1"/>
  <c r="D1473" i="1"/>
  <c r="H1473" i="1" s="1"/>
  <c r="C1473" i="1"/>
  <c r="D1472" i="1"/>
  <c r="H1472" i="1" s="1"/>
  <c r="C1472" i="1"/>
  <c r="D1471" i="1"/>
  <c r="H1471" i="1" s="1"/>
  <c r="C1471" i="1"/>
  <c r="H1470" i="1"/>
  <c r="D1470" i="1"/>
  <c r="C1470" i="1"/>
  <c r="G1470" i="1" s="1"/>
  <c r="D1469" i="1"/>
  <c r="H1469" i="1" s="1"/>
  <c r="C1469" i="1"/>
  <c r="D1468" i="1"/>
  <c r="H1468" i="1" s="1"/>
  <c r="C1468" i="1"/>
  <c r="D1467" i="1"/>
  <c r="H1467" i="1" s="1"/>
  <c r="C1467" i="1"/>
  <c r="D1466" i="1"/>
  <c r="H1466" i="1" s="1"/>
  <c r="C1466" i="1"/>
  <c r="D1465" i="1"/>
  <c r="H1465" i="1" s="1"/>
  <c r="C1465" i="1"/>
  <c r="D1464" i="1"/>
  <c r="H1464" i="1" s="1"/>
  <c r="C1464" i="1"/>
  <c r="D1463" i="1"/>
  <c r="H1463" i="1" s="1"/>
  <c r="C1463" i="1"/>
  <c r="D1462" i="1"/>
  <c r="H1462" i="1" s="1"/>
  <c r="C1462" i="1"/>
  <c r="H1461" i="1"/>
  <c r="D1461" i="1"/>
  <c r="C1461" i="1"/>
  <c r="G1461" i="1" s="1"/>
  <c r="H1460" i="1"/>
  <c r="D1460" i="1"/>
  <c r="J1460" i="1" s="1"/>
  <c r="C1460" i="1"/>
  <c r="G1460" i="1" s="1"/>
  <c r="I1460" i="1" s="1"/>
  <c r="H1459" i="1"/>
  <c r="D1459" i="1"/>
  <c r="J1459" i="1" s="1"/>
  <c r="C1459" i="1"/>
  <c r="G1459" i="1" s="1"/>
  <c r="I1459" i="1" s="1"/>
  <c r="H1458" i="1"/>
  <c r="D1458" i="1"/>
  <c r="J1458" i="1" s="1"/>
  <c r="C1458" i="1"/>
  <c r="G1458" i="1" s="1"/>
  <c r="I1458" i="1" s="1"/>
  <c r="H1457" i="1"/>
  <c r="D1457" i="1"/>
  <c r="J1457" i="1" s="1"/>
  <c r="C1457" i="1"/>
  <c r="G1457" i="1" s="1"/>
  <c r="I1457" i="1" s="1"/>
  <c r="H1456" i="1"/>
  <c r="D1456" i="1"/>
  <c r="J1456" i="1" s="1"/>
  <c r="C1456" i="1"/>
  <c r="G1456" i="1" s="1"/>
  <c r="I1456" i="1" s="1"/>
  <c r="H1455" i="1"/>
  <c r="D1455" i="1"/>
  <c r="J1455" i="1" s="1"/>
  <c r="C1455" i="1"/>
  <c r="G1455" i="1" s="1"/>
  <c r="I1455" i="1" s="1"/>
  <c r="D1454" i="1"/>
  <c r="H1454" i="1" s="1"/>
  <c r="C1454" i="1"/>
  <c r="H1453" i="1"/>
  <c r="D1453" i="1"/>
  <c r="C1453" i="1"/>
  <c r="G1453" i="1" s="1"/>
  <c r="H1452" i="1"/>
  <c r="D1452" i="1"/>
  <c r="J1452" i="1" s="1"/>
  <c r="C1452" i="1"/>
  <c r="G1452" i="1" s="1"/>
  <c r="I1452" i="1" s="1"/>
  <c r="H1451" i="1"/>
  <c r="D1451" i="1"/>
  <c r="J1451" i="1" s="1"/>
  <c r="C1451" i="1"/>
  <c r="G1451" i="1" s="1"/>
  <c r="I1451" i="1" s="1"/>
  <c r="H1450" i="1"/>
  <c r="D1450" i="1"/>
  <c r="J1450" i="1" s="1"/>
  <c r="C1450" i="1"/>
  <c r="G1450" i="1" s="1"/>
  <c r="I1450" i="1" s="1"/>
  <c r="H1449" i="1"/>
  <c r="D1449" i="1"/>
  <c r="J1449" i="1" s="1"/>
  <c r="C1449" i="1"/>
  <c r="G1449" i="1" s="1"/>
  <c r="I1449" i="1" s="1"/>
  <c r="H1448" i="1"/>
  <c r="D1448" i="1"/>
  <c r="J1448" i="1" s="1"/>
  <c r="C1448" i="1"/>
  <c r="G1448" i="1" s="1"/>
  <c r="I1448" i="1" s="1"/>
  <c r="H1447" i="1"/>
  <c r="D1447" i="1"/>
  <c r="J1447" i="1" s="1"/>
  <c r="C1447" i="1"/>
  <c r="G1447" i="1" s="1"/>
  <c r="I1447" i="1" s="1"/>
  <c r="H1446" i="1"/>
  <c r="D1446" i="1"/>
  <c r="J1446" i="1" s="1"/>
  <c r="C1446" i="1"/>
  <c r="G1446" i="1" s="1"/>
  <c r="I1446" i="1" s="1"/>
  <c r="D1445" i="1"/>
  <c r="C1445" i="1"/>
  <c r="H1445" i="1" s="1"/>
  <c r="D1444" i="1"/>
  <c r="C1444" i="1"/>
  <c r="D1443" i="1"/>
  <c r="C1443" i="1"/>
  <c r="D1442" i="1"/>
  <c r="C1442" i="1"/>
  <c r="D1441" i="1"/>
  <c r="C1441" i="1"/>
  <c r="D1440" i="1"/>
  <c r="C1440" i="1"/>
  <c r="D1439" i="1"/>
  <c r="C1439" i="1"/>
  <c r="D1438" i="1"/>
  <c r="C1438" i="1"/>
  <c r="H1438" i="1" s="1"/>
  <c r="D1437" i="1"/>
  <c r="C1437" i="1"/>
  <c r="H1437" i="1" s="1"/>
  <c r="D1436" i="1"/>
  <c r="C1436" i="1"/>
  <c r="H1436"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C1329" i="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C1222" i="1"/>
  <c r="D1221" i="1"/>
  <c r="C1221" i="1"/>
  <c r="H1221" i="1" s="1"/>
  <c r="D1220" i="1"/>
  <c r="C1220" i="1"/>
  <c r="H1220" i="1" s="1"/>
  <c r="D1219" i="1"/>
  <c r="C1219" i="1"/>
  <c r="H1219" i="1" s="1"/>
  <c r="D1218" i="1"/>
  <c r="C1218" i="1"/>
  <c r="H1218" i="1" s="1"/>
  <c r="D1217" i="1"/>
  <c r="C1217" i="1"/>
  <c r="H1217" i="1" s="1"/>
  <c r="D1216" i="1"/>
  <c r="C1216" i="1"/>
  <c r="H1216" i="1" s="1"/>
  <c r="D1215" i="1"/>
  <c r="C1215" i="1"/>
  <c r="H1215" i="1" s="1"/>
  <c r="C1214"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C1183" i="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C1017" i="1"/>
  <c r="G1017" i="1" s="1"/>
  <c r="D1016" i="1"/>
  <c r="C1016" i="1"/>
  <c r="G1016" i="1" s="1"/>
  <c r="D1015" i="1"/>
  <c r="C1015" i="1"/>
  <c r="G1015" i="1" s="1"/>
  <c r="D1014" i="1"/>
  <c r="C1014" i="1"/>
  <c r="G1014" i="1" s="1"/>
  <c r="D1013" i="1"/>
  <c r="C1013" i="1"/>
  <c r="G1013" i="1" s="1"/>
  <c r="D1012" i="1"/>
  <c r="C1012" i="1"/>
  <c r="G1012" i="1" s="1"/>
  <c r="D1011" i="1"/>
  <c r="C1011" i="1"/>
  <c r="G1011" i="1" s="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D821" i="1"/>
  <c r="C821" i="1"/>
  <c r="D820" i="1"/>
  <c r="C820" i="1"/>
  <c r="G820" i="1" s="1"/>
  <c r="D819" i="1"/>
  <c r="C819" i="1"/>
  <c r="G819" i="1" s="1"/>
  <c r="D818" i="1"/>
  <c r="C818" i="1"/>
  <c r="G818" i="1" s="1"/>
  <c r="D817" i="1"/>
  <c r="C817" i="1"/>
  <c r="D816" i="1"/>
  <c r="C816" i="1"/>
  <c r="G816" i="1" s="1"/>
  <c r="D815" i="1"/>
  <c r="C815" i="1"/>
  <c r="G815" i="1" s="1"/>
  <c r="D814" i="1"/>
  <c r="C814" i="1"/>
  <c r="D813" i="1"/>
  <c r="C813" i="1"/>
  <c r="G813" i="1" s="1"/>
  <c r="D812" i="1"/>
  <c r="C812" i="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D714" i="1"/>
  <c r="H714" i="1" s="1"/>
  <c r="C714" i="1"/>
  <c r="G714" i="1" s="1"/>
  <c r="D713" i="1"/>
  <c r="H713" i="1" s="1"/>
  <c r="C713" i="1"/>
  <c r="G713" i="1" s="1"/>
  <c r="D712" i="1"/>
  <c r="H712" i="1" s="1"/>
  <c r="C712" i="1"/>
  <c r="G712" i="1" s="1"/>
  <c r="D711" i="1"/>
  <c r="H711" i="1" s="1"/>
  <c r="C711" i="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D656" i="1"/>
  <c r="H656" i="1" s="1"/>
  <c r="C656" i="1"/>
  <c r="G656" i="1" s="1"/>
  <c r="D655" i="1"/>
  <c r="H655" i="1" s="1"/>
  <c r="C655" i="1"/>
  <c r="G655" i="1" s="1"/>
  <c r="D654" i="1"/>
  <c r="H654" i="1" s="1"/>
  <c r="C654" i="1"/>
  <c r="D653" i="1"/>
  <c r="H653" i="1" s="1"/>
  <c r="C653" i="1"/>
  <c r="G653" i="1" s="1"/>
  <c r="D652" i="1"/>
  <c r="H652" i="1" s="1"/>
  <c r="C652" i="1"/>
  <c r="G652" i="1" s="1"/>
  <c r="D651" i="1"/>
  <c r="H651" i="1" s="1"/>
  <c r="C651" i="1"/>
  <c r="G651" i="1" s="1"/>
  <c r="D650" i="1"/>
  <c r="H650" i="1" s="1"/>
  <c r="C650" i="1"/>
  <c r="G650" i="1" s="1"/>
  <c r="D649" i="1"/>
  <c r="H649" i="1" s="1"/>
  <c r="C649" i="1"/>
  <c r="G649" i="1" s="1"/>
  <c r="D648" i="1"/>
  <c r="H648" i="1" s="1"/>
  <c r="C648" i="1"/>
  <c r="G648" i="1" s="1"/>
  <c r="D647" i="1"/>
  <c r="H647" i="1" s="1"/>
  <c r="C647" i="1"/>
  <c r="G647" i="1" s="1"/>
  <c r="D646" i="1"/>
  <c r="H646" i="1" s="1"/>
  <c r="C646" i="1"/>
  <c r="G646" i="1" s="1"/>
  <c r="D645" i="1"/>
  <c r="H645" i="1" s="1"/>
  <c r="C645" i="1"/>
  <c r="D644" i="1"/>
  <c r="H644" i="1" s="1"/>
  <c r="C644" i="1"/>
  <c r="D643" i="1"/>
  <c r="H643" i="1" s="1"/>
  <c r="C643" i="1"/>
  <c r="D642" i="1"/>
  <c r="H642" i="1" s="1"/>
  <c r="C642" i="1"/>
  <c r="D641" i="1"/>
  <c r="H641" i="1" s="1"/>
  <c r="C641" i="1"/>
  <c r="G641" i="1" s="1"/>
  <c r="C638" i="1"/>
  <c r="C637" i="1"/>
  <c r="D632" i="1"/>
  <c r="H632" i="1" s="1"/>
  <c r="C632" i="1"/>
  <c r="G632" i="1" s="1"/>
  <c r="D631" i="1"/>
  <c r="H631" i="1" s="1"/>
  <c r="C631" i="1"/>
  <c r="G631" i="1" s="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D611" i="1"/>
  <c r="H611" i="1" s="1"/>
  <c r="C611" i="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C478" i="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H444" i="1"/>
  <c r="D444" i="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D413" i="1"/>
  <c r="H413" i="1" s="1"/>
  <c r="C413" i="1"/>
  <c r="G413" i="1" s="1"/>
  <c r="C412" i="1"/>
  <c r="C411" i="1"/>
  <c r="D406" i="1"/>
  <c r="H406" i="1" s="1"/>
  <c r="C406" i="1"/>
  <c r="G406" i="1" s="1"/>
  <c r="D405" i="1"/>
  <c r="H405" i="1" s="1"/>
  <c r="C405" i="1"/>
  <c r="G405" i="1" s="1"/>
  <c r="H404" i="1"/>
  <c r="D404" i="1"/>
  <c r="C404" i="1"/>
  <c r="G404"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H384" i="1"/>
  <c r="D384" i="1"/>
  <c r="C384" i="1"/>
  <c r="G384" i="1" s="1"/>
  <c r="D383" i="1"/>
  <c r="H383" i="1" s="1"/>
  <c r="C383" i="1"/>
  <c r="G383" i="1" s="1"/>
  <c r="D382" i="1"/>
  <c r="H382" i="1" s="1"/>
  <c r="C382" i="1"/>
  <c r="G382" i="1" s="1"/>
  <c r="D381" i="1"/>
  <c r="H381" i="1" s="1"/>
  <c r="C381" i="1"/>
  <c r="G381" i="1" s="1"/>
  <c r="H380" i="1"/>
  <c r="D380" i="1"/>
  <c r="C380" i="1"/>
  <c r="G380" i="1" s="1"/>
  <c r="D379" i="1"/>
  <c r="H379" i="1" s="1"/>
  <c r="C379" i="1"/>
  <c r="G379" i="1" s="1"/>
  <c r="D378" i="1"/>
  <c r="H378" i="1" s="1"/>
  <c r="C378" i="1"/>
  <c r="G378" i="1" s="1"/>
  <c r="D377" i="1"/>
  <c r="H377" i="1" s="1"/>
  <c r="C377" i="1"/>
  <c r="G377" i="1" s="1"/>
  <c r="H376" i="1"/>
  <c r="D376" i="1"/>
  <c r="C376" i="1"/>
  <c r="G376" i="1" s="1"/>
  <c r="D375" i="1"/>
  <c r="H375" i="1" s="1"/>
  <c r="C375" i="1"/>
  <c r="G375" i="1" s="1"/>
  <c r="D374" i="1"/>
  <c r="H374" i="1" s="1"/>
  <c r="C374" i="1"/>
  <c r="G374" i="1" s="1"/>
  <c r="D373" i="1"/>
  <c r="H373" i="1" s="1"/>
  <c r="C373" i="1"/>
  <c r="G373" i="1" s="1"/>
  <c r="H372" i="1"/>
  <c r="D372" i="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H366" i="1"/>
  <c r="D366" i="1"/>
  <c r="C366" i="1"/>
  <c r="G366" i="1" s="1"/>
  <c r="D365" i="1"/>
  <c r="H365" i="1" s="1"/>
  <c r="C365" i="1"/>
  <c r="G365" i="1" s="1"/>
  <c r="D364" i="1"/>
  <c r="H364" i="1" s="1"/>
  <c r="C364" i="1"/>
  <c r="G364" i="1" s="1"/>
  <c r="D363" i="1"/>
  <c r="H363" i="1" s="1"/>
  <c r="C363" i="1"/>
  <c r="D362" i="1"/>
  <c r="H362" i="1" s="1"/>
  <c r="C362" i="1"/>
  <c r="G362" i="1" s="1"/>
  <c r="D361" i="1"/>
  <c r="H361" i="1" s="1"/>
  <c r="C361" i="1"/>
  <c r="G361" i="1" s="1"/>
  <c r="D360" i="1"/>
  <c r="H360" i="1" s="1"/>
  <c r="C360" i="1"/>
  <c r="G360" i="1" s="1"/>
  <c r="D359" i="1"/>
  <c r="H359" i="1" s="1"/>
  <c r="C359" i="1"/>
  <c r="D358" i="1"/>
  <c r="H358" i="1" s="1"/>
  <c r="C358" i="1"/>
  <c r="D357" i="1"/>
  <c r="H357" i="1" s="1"/>
  <c r="C357" i="1"/>
  <c r="H356" i="1"/>
  <c r="D356" i="1"/>
  <c r="C356" i="1"/>
  <c r="G356" i="1" s="1"/>
  <c r="D355" i="1"/>
  <c r="H355" i="1" s="1"/>
  <c r="C355" i="1"/>
  <c r="G355" i="1" s="1"/>
  <c r="D354" i="1"/>
  <c r="H354" i="1" s="1"/>
  <c r="C354" i="1"/>
  <c r="G354" i="1" s="1"/>
  <c r="D353" i="1"/>
  <c r="H353" i="1" s="1"/>
  <c r="C353" i="1"/>
  <c r="G353" i="1" s="1"/>
  <c r="D352" i="1"/>
  <c r="H352" i="1" s="1"/>
  <c r="C352" i="1"/>
  <c r="G352" i="1" s="1"/>
  <c r="C351" i="1"/>
  <c r="D350" i="1"/>
  <c r="H350" i="1" s="1"/>
  <c r="C350" i="1"/>
  <c r="G350" i="1" s="1"/>
  <c r="D349" i="1"/>
  <c r="H349" i="1" s="1"/>
  <c r="C349" i="1"/>
  <c r="G349" i="1" s="1"/>
  <c r="D348" i="1"/>
  <c r="H348" i="1" s="1"/>
  <c r="C348" i="1"/>
  <c r="G348" i="1" s="1"/>
  <c r="D347" i="1"/>
  <c r="H347" i="1" s="1"/>
  <c r="C347" i="1"/>
  <c r="G347" i="1" s="1"/>
  <c r="C346"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H323" i="1"/>
  <c r="D323" i="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C307" i="1"/>
  <c r="D306" i="1"/>
  <c r="H306" i="1" s="1"/>
  <c r="C306" i="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C294" i="1"/>
  <c r="D292" i="1"/>
  <c r="H292" i="1" s="1"/>
  <c r="C292" i="1"/>
  <c r="G292" i="1" s="1"/>
  <c r="D291" i="1"/>
  <c r="H291" i="1" s="1"/>
  <c r="C291" i="1"/>
  <c r="G291" i="1" s="1"/>
  <c r="D290" i="1"/>
  <c r="H290" i="1" s="1"/>
  <c r="C290" i="1"/>
  <c r="G290" i="1" s="1"/>
  <c r="D289" i="1"/>
  <c r="H289" i="1" s="1"/>
  <c r="C289" i="1"/>
  <c r="G289" i="1" s="1"/>
  <c r="D288" i="1"/>
  <c r="H288" i="1" s="1"/>
  <c r="C288" i="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H277" i="1"/>
  <c r="D277" i="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H268" i="1"/>
  <c r="D268" i="1"/>
  <c r="C268" i="1"/>
  <c r="G268" i="1" s="1"/>
  <c r="D267" i="1"/>
  <c r="H267" i="1" s="1"/>
  <c r="C267" i="1"/>
  <c r="G267" i="1" s="1"/>
  <c r="D266" i="1"/>
  <c r="H266" i="1" s="1"/>
  <c r="C266" i="1"/>
  <c r="G266" i="1" s="1"/>
  <c r="D265" i="1"/>
  <c r="H265" i="1" s="1"/>
  <c r="C265" i="1"/>
  <c r="G265" i="1" s="1"/>
  <c r="D264" i="1"/>
  <c r="H264" i="1" s="1"/>
  <c r="C264" i="1"/>
  <c r="D263" i="1"/>
  <c r="H263" i="1" s="1"/>
  <c r="C263" i="1"/>
  <c r="G263" i="1" s="1"/>
  <c r="D262" i="1"/>
  <c r="H262" i="1" s="1"/>
  <c r="C262" i="1"/>
  <c r="G262" i="1" s="1"/>
  <c r="D261" i="1"/>
  <c r="H261" i="1" s="1"/>
  <c r="C261" i="1"/>
  <c r="G261" i="1" s="1"/>
  <c r="D260" i="1"/>
  <c r="H260" i="1" s="1"/>
  <c r="C260" i="1"/>
  <c r="C259" i="1"/>
  <c r="D258" i="1"/>
  <c r="H258" i="1" s="1"/>
  <c r="C258" i="1"/>
  <c r="G258" i="1" s="1"/>
  <c r="D257" i="1"/>
  <c r="H257" i="1" s="1"/>
  <c r="C257" i="1"/>
  <c r="D256" i="1"/>
  <c r="H256" i="1" s="1"/>
  <c r="C256" i="1"/>
  <c r="G256" i="1" s="1"/>
  <c r="C255" i="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C248" i="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C236" i="1"/>
  <c r="D235" i="1"/>
  <c r="H235" i="1" s="1"/>
  <c r="C235" i="1"/>
  <c r="G235" i="1" s="1"/>
  <c r="D234" i="1"/>
  <c r="H234" i="1" s="1"/>
  <c r="C234" i="1"/>
  <c r="G234" i="1" s="1"/>
  <c r="D233" i="1"/>
  <c r="H233" i="1" s="1"/>
  <c r="C233" i="1"/>
  <c r="G233" i="1" s="1"/>
  <c r="D232" i="1"/>
  <c r="H232" i="1" s="1"/>
  <c r="C232" i="1"/>
  <c r="G232" i="1" s="1"/>
  <c r="H231" i="1"/>
  <c r="D231" i="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C220" i="1"/>
  <c r="H219" i="1"/>
  <c r="D219" i="1"/>
  <c r="C219" i="1"/>
  <c r="G219" i="1" s="1"/>
  <c r="D218" i="1"/>
  <c r="H218" i="1" s="1"/>
  <c r="C218" i="1"/>
  <c r="D217" i="1"/>
  <c r="H217" i="1" s="1"/>
  <c r="C217" i="1"/>
  <c r="G217" i="1" s="1"/>
  <c r="D216" i="1"/>
  <c r="H216" i="1" s="1"/>
  <c r="C216" i="1"/>
  <c r="G216" i="1" s="1"/>
  <c r="D215" i="1"/>
  <c r="H215" i="1" s="1"/>
  <c r="C215" i="1"/>
  <c r="D214" i="1"/>
  <c r="H214" i="1" s="1"/>
  <c r="C214" i="1"/>
  <c r="G214" i="1" s="1"/>
  <c r="H213" i="1"/>
  <c r="D213" i="1"/>
  <c r="C213" i="1"/>
  <c r="G213" i="1" s="1"/>
  <c r="D212" i="1"/>
  <c r="H212" i="1" s="1"/>
  <c r="C212" i="1"/>
  <c r="G212" i="1" s="1"/>
  <c r="C211" i="1"/>
  <c r="D210" i="1"/>
  <c r="H210" i="1" s="1"/>
  <c r="C210" i="1"/>
  <c r="D209" i="1"/>
  <c r="H209" i="1" s="1"/>
  <c r="C209" i="1"/>
  <c r="G209" i="1" s="1"/>
  <c r="D208" i="1"/>
  <c r="H208" i="1" s="1"/>
  <c r="C208" i="1"/>
  <c r="G208" i="1" s="1"/>
  <c r="D207" i="1"/>
  <c r="H207" i="1" s="1"/>
  <c r="C207" i="1"/>
  <c r="D206" i="1"/>
  <c r="H206" i="1" s="1"/>
  <c r="C206" i="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C192" i="1"/>
  <c r="D191" i="1"/>
  <c r="H191" i="1" s="1"/>
  <c r="C191" i="1"/>
  <c r="D190" i="1"/>
  <c r="H190" i="1" s="1"/>
  <c r="C190" i="1"/>
  <c r="D189" i="1"/>
  <c r="H189" i="1" s="1"/>
  <c r="C189" i="1"/>
  <c r="D188" i="1"/>
  <c r="H188" i="1" s="1"/>
  <c r="C188" i="1"/>
  <c r="G188" i="1" s="1"/>
  <c r="D187" i="1"/>
  <c r="H187" i="1" s="1"/>
  <c r="C187" i="1"/>
  <c r="D186" i="1"/>
  <c r="H186" i="1" s="1"/>
  <c r="C186" i="1"/>
  <c r="G186" i="1" s="1"/>
  <c r="D185" i="1"/>
  <c r="H185" i="1" s="1"/>
  <c r="C185" i="1"/>
  <c r="G185" i="1" s="1"/>
  <c r="C184" i="1"/>
  <c r="D183" i="1"/>
  <c r="H183" i="1" s="1"/>
  <c r="C183" i="1"/>
  <c r="G183" i="1" s="1"/>
  <c r="D182" i="1"/>
  <c r="H182" i="1" s="1"/>
  <c r="C182" i="1"/>
  <c r="G182" i="1" s="1"/>
  <c r="D181" i="1"/>
  <c r="H181" i="1" s="1"/>
  <c r="C181" i="1"/>
  <c r="D180" i="1"/>
  <c r="H180" i="1" s="1"/>
  <c r="C180" i="1"/>
  <c r="G180" i="1" s="1"/>
  <c r="D179" i="1"/>
  <c r="H179" i="1" s="1"/>
  <c r="C179" i="1"/>
  <c r="G179" i="1" s="1"/>
  <c r="H178" i="1"/>
  <c r="D178" i="1"/>
  <c r="C178" i="1"/>
  <c r="G178" i="1" s="1"/>
  <c r="D177" i="1"/>
  <c r="H177" i="1" s="1"/>
  <c r="C177" i="1"/>
  <c r="D176" i="1"/>
  <c r="H176" i="1" s="1"/>
  <c r="C176" i="1"/>
  <c r="H175" i="1"/>
  <c r="D175" i="1"/>
  <c r="C175" i="1"/>
  <c r="G175" i="1" s="1"/>
  <c r="D174" i="1"/>
  <c r="H174" i="1" s="1"/>
  <c r="C174" i="1"/>
  <c r="G174" i="1" s="1"/>
  <c r="C173" i="1"/>
  <c r="D172" i="1"/>
  <c r="H172" i="1" s="1"/>
  <c r="C172" i="1"/>
  <c r="G172" i="1" s="1"/>
  <c r="D171" i="1"/>
  <c r="H171" i="1" s="1"/>
  <c r="C171" i="1"/>
  <c r="G171" i="1" s="1"/>
  <c r="D170" i="1"/>
  <c r="H170" i="1" s="1"/>
  <c r="C170" i="1"/>
  <c r="G170" i="1" s="1"/>
  <c r="D169" i="1"/>
  <c r="H169" i="1" s="1"/>
  <c r="C169" i="1"/>
  <c r="G169" i="1" s="1"/>
  <c r="D168" i="1"/>
  <c r="H168" i="1" s="1"/>
  <c r="C168" i="1"/>
  <c r="G168" i="1" s="1"/>
  <c r="D167" i="1"/>
  <c r="H167" i="1" s="1"/>
  <c r="C167" i="1"/>
  <c r="G167" i="1" s="1"/>
  <c r="D166" i="1"/>
  <c r="H166" i="1" s="1"/>
  <c r="C166" i="1"/>
  <c r="G166" i="1" s="1"/>
  <c r="D165" i="1"/>
  <c r="H165" i="1" s="1"/>
  <c r="C165" i="1"/>
  <c r="G165" i="1" s="1"/>
  <c r="D164" i="1"/>
  <c r="H164" i="1" s="1"/>
  <c r="C164" i="1"/>
  <c r="G164" i="1" s="1"/>
  <c r="D163" i="1"/>
  <c r="H163" i="1" s="1"/>
  <c r="C163" i="1"/>
  <c r="G163" i="1" s="1"/>
  <c r="D162" i="1"/>
  <c r="H162" i="1" s="1"/>
  <c r="C162" i="1"/>
  <c r="G162" i="1" s="1"/>
  <c r="D161" i="1"/>
  <c r="H161" i="1" s="1"/>
  <c r="C161" i="1"/>
  <c r="G161" i="1" s="1"/>
  <c r="D160" i="1"/>
  <c r="H160" i="1" s="1"/>
  <c r="C160" i="1"/>
  <c r="G160" i="1" s="1"/>
  <c r="C159" i="1"/>
  <c r="D158" i="1"/>
  <c r="H158" i="1" s="1"/>
  <c r="C158" i="1"/>
  <c r="G158" i="1" s="1"/>
  <c r="D157" i="1"/>
  <c r="H157" i="1" s="1"/>
  <c r="C157" i="1"/>
  <c r="D156" i="1"/>
  <c r="H156" i="1" s="1"/>
  <c r="C156" i="1"/>
  <c r="G156" i="1" s="1"/>
  <c r="D155" i="1"/>
  <c r="H155" i="1" s="1"/>
  <c r="C155" i="1"/>
  <c r="D154" i="1"/>
  <c r="H154" i="1" s="1"/>
  <c r="C154" i="1"/>
  <c r="G154" i="1" s="1"/>
  <c r="D153" i="1"/>
  <c r="H153" i="1" s="1"/>
  <c r="C153" i="1"/>
  <c r="G153" i="1" s="1"/>
  <c r="D152" i="1"/>
  <c r="H152" i="1" s="1"/>
  <c r="C152" i="1"/>
  <c r="G152" i="1" s="1"/>
  <c r="D151" i="1"/>
  <c r="H151" i="1" s="1"/>
  <c r="C151" i="1"/>
  <c r="G151" i="1" s="1"/>
  <c r="D150" i="1"/>
  <c r="H150" i="1" s="1"/>
  <c r="C150" i="1"/>
  <c r="D149" i="1"/>
  <c r="H149" i="1" s="1"/>
  <c r="C149" i="1"/>
  <c r="C148" i="1"/>
  <c r="D146" i="1"/>
  <c r="H146" i="1" s="1"/>
  <c r="C146" i="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D134" i="1"/>
  <c r="H134" i="1" s="1"/>
  <c r="C134" i="1"/>
  <c r="G134" i="1" s="1"/>
  <c r="D133" i="1"/>
  <c r="H133" i="1" s="1"/>
  <c r="C133" i="1"/>
  <c r="G133" i="1" s="1"/>
  <c r="D132" i="1"/>
  <c r="H132" i="1" s="1"/>
  <c r="C132" i="1"/>
  <c r="G132" i="1" s="1"/>
  <c r="D131" i="1"/>
  <c r="H131" i="1" s="1"/>
  <c r="C131" i="1"/>
  <c r="G131" i="1" s="1"/>
  <c r="D130" i="1"/>
  <c r="H130" i="1" s="1"/>
  <c r="C130" i="1"/>
  <c r="G130" i="1" s="1"/>
  <c r="D129" i="1"/>
  <c r="H129" i="1" s="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H121" i="1" s="1"/>
  <c r="C121" i="1"/>
  <c r="G121" i="1" s="1"/>
  <c r="D120" i="1"/>
  <c r="H120" i="1" s="1"/>
  <c r="C120" i="1"/>
  <c r="G120" i="1" s="1"/>
  <c r="D119" i="1"/>
  <c r="H119" i="1" s="1"/>
  <c r="C119" i="1"/>
  <c r="G119" i="1" s="1"/>
  <c r="D118" i="1"/>
  <c r="H118" i="1" s="1"/>
  <c r="C118" i="1"/>
  <c r="G118" i="1" s="1"/>
  <c r="D117" i="1"/>
  <c r="H117" i="1" s="1"/>
  <c r="C117" i="1"/>
  <c r="G117" i="1" s="1"/>
  <c r="C116" i="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C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H94" i="1"/>
  <c r="D94" i="1"/>
  <c r="C94" i="1"/>
  <c r="G94" i="1" s="1"/>
  <c r="D93" i="1"/>
  <c r="H93" i="1" s="1"/>
  <c r="C93" i="1"/>
  <c r="G93" i="1" s="1"/>
  <c r="D92" i="1"/>
  <c r="H92" i="1" s="1"/>
  <c r="C92" i="1"/>
  <c r="G92" i="1" s="1"/>
  <c r="D91" i="1"/>
  <c r="H91" i="1" s="1"/>
  <c r="C91" i="1"/>
  <c r="G91" i="1" s="1"/>
  <c r="D90" i="1"/>
  <c r="H90" i="1" s="1"/>
  <c r="C90" i="1"/>
  <c r="G90" i="1" s="1"/>
  <c r="D89" i="1"/>
  <c r="H89" i="1" s="1"/>
  <c r="C89" i="1"/>
  <c r="D88" i="1"/>
  <c r="H88" i="1" s="1"/>
  <c r="C88" i="1"/>
  <c r="D87" i="1"/>
  <c r="H87" i="1" s="1"/>
  <c r="C87" i="1"/>
  <c r="D86" i="1"/>
  <c r="H86" i="1" s="1"/>
  <c r="C86" i="1"/>
  <c r="G86" i="1" s="1"/>
  <c r="D85" i="1"/>
  <c r="H85" i="1" s="1"/>
  <c r="C85" i="1"/>
  <c r="G85" i="1" s="1"/>
  <c r="D84" i="1"/>
  <c r="H84" i="1" s="1"/>
  <c r="C84" i="1"/>
  <c r="G84" i="1" s="1"/>
  <c r="D83" i="1"/>
  <c r="H83" i="1" s="1"/>
  <c r="C83" i="1"/>
  <c r="G83" i="1" s="1"/>
  <c r="D82" i="1"/>
  <c r="H82" i="1" s="1"/>
  <c r="C82" i="1"/>
  <c r="G82" i="1" s="1"/>
  <c r="D81" i="1"/>
  <c r="H81" i="1" s="1"/>
  <c r="C81" i="1"/>
  <c r="D80" i="1"/>
  <c r="H80" i="1" s="1"/>
  <c r="C80" i="1"/>
  <c r="G80" i="1" s="1"/>
  <c r="D79" i="1"/>
  <c r="H79" i="1" s="1"/>
  <c r="C79" i="1"/>
  <c r="C78"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D61" i="1"/>
  <c r="H61" i="1" s="1"/>
  <c r="C61" i="1"/>
  <c r="G61" i="1" s="1"/>
  <c r="D60" i="1"/>
  <c r="H60" i="1" s="1"/>
  <c r="C60" i="1"/>
  <c r="G60" i="1" s="1"/>
  <c r="H59" i="1"/>
  <c r="D59" i="1"/>
  <c r="C59" i="1"/>
  <c r="G59" i="1" s="1"/>
  <c r="D58" i="1"/>
  <c r="H58" i="1" s="1"/>
  <c r="C58" i="1"/>
  <c r="G58" i="1" s="1"/>
  <c r="D57" i="1"/>
  <c r="H57" i="1" s="1"/>
  <c r="C57" i="1"/>
  <c r="G57" i="1" s="1"/>
  <c r="D56" i="1"/>
  <c r="H56" i="1" s="1"/>
  <c r="C56" i="1"/>
  <c r="D55" i="1"/>
  <c r="H55" i="1" s="1"/>
  <c r="C55" i="1"/>
  <c r="D54" i="1"/>
  <c r="H54" i="1" s="1"/>
  <c r="C54" i="1"/>
  <c r="G54" i="1" s="1"/>
  <c r="D53" i="1"/>
  <c r="H53" i="1" s="1"/>
  <c r="C53" i="1"/>
  <c r="G53" i="1" s="1"/>
  <c r="D52" i="1"/>
  <c r="H52" i="1" s="1"/>
  <c r="C52" i="1"/>
  <c r="G52" i="1" s="1"/>
  <c r="H51" i="1"/>
  <c r="D51" i="1"/>
  <c r="C51" i="1"/>
  <c r="G51" i="1" s="1"/>
  <c r="D50" i="1"/>
  <c r="H50" i="1" s="1"/>
  <c r="C50" i="1"/>
  <c r="G50" i="1" s="1"/>
  <c r="D49" i="1"/>
  <c r="H49" i="1" s="1"/>
  <c r="C49" i="1"/>
  <c r="G49" i="1" s="1"/>
  <c r="D48" i="1"/>
  <c r="H48" i="1" s="1"/>
  <c r="C48" i="1"/>
  <c r="G48" i="1" s="1"/>
  <c r="D47" i="1"/>
  <c r="H47" i="1" s="1"/>
  <c r="C47" i="1"/>
  <c r="G47" i="1" s="1"/>
  <c r="C46" i="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D26" i="1"/>
  <c r="H26" i="1" s="1"/>
  <c r="C26" i="1"/>
  <c r="G26" i="1" s="1"/>
  <c r="D25" i="1"/>
  <c r="H25" i="1" s="1"/>
  <c r="C25" i="1"/>
  <c r="D24" i="1"/>
  <c r="H24" i="1" s="1"/>
  <c r="C24" i="1"/>
  <c r="G24" i="1" s="1"/>
  <c r="D23" i="1"/>
  <c r="H23" i="1" s="1"/>
  <c r="C23" i="1"/>
  <c r="D22" i="1"/>
  <c r="H22" i="1" s="1"/>
  <c r="C22" i="1"/>
  <c r="G22" i="1" s="1"/>
  <c r="D21" i="1"/>
  <c r="H21" i="1" s="1"/>
  <c r="C21" i="1"/>
  <c r="G21" i="1" s="1"/>
  <c r="D20" i="1"/>
  <c r="H20" i="1" s="1"/>
  <c r="C20" i="1"/>
  <c r="G20" i="1" s="1"/>
  <c r="D19" i="1"/>
  <c r="H19" i="1" s="1"/>
  <c r="C19" i="1"/>
  <c r="D18" i="1"/>
  <c r="H18" i="1" s="1"/>
  <c r="C18" i="1"/>
  <c r="G18" i="1" s="1"/>
  <c r="D17" i="1"/>
  <c r="H17" i="1" s="1"/>
  <c r="C17" i="1"/>
  <c r="G17" i="1" s="1"/>
  <c r="D16" i="1"/>
  <c r="H16" i="1" s="1"/>
  <c r="C16" i="1"/>
  <c r="G16" i="1" s="1"/>
  <c r="D15" i="1"/>
  <c r="H15" i="1" s="1"/>
  <c r="C15" i="1"/>
  <c r="G15" i="1" s="1"/>
  <c r="H14" i="1"/>
  <c r="D14" i="1"/>
  <c r="C14" i="1"/>
  <c r="G14" i="1" s="1"/>
  <c r="D13" i="1"/>
  <c r="H13" i="1" s="1"/>
  <c r="C13" i="1"/>
  <c r="G13" i="1" s="1"/>
  <c r="D12" i="1"/>
  <c r="H12" i="1" s="1"/>
  <c r="C12" i="1"/>
  <c r="G12" i="1" s="1"/>
  <c r="D11" i="1"/>
  <c r="H11" i="1" s="1"/>
  <c r="C11" i="1"/>
  <c r="G11" i="1" s="1"/>
  <c r="D10" i="1"/>
  <c r="H10" i="1" s="1"/>
  <c r="C10" i="1"/>
  <c r="G10" i="1" s="1"/>
  <c r="D9" i="1"/>
  <c r="H9" i="1" s="1"/>
  <c r="C9" i="1"/>
  <c r="G9" i="1" s="1"/>
  <c r="H8" i="1"/>
  <c r="D8" i="1"/>
  <c r="C8" i="1"/>
  <c r="G8" i="1" s="1"/>
  <c r="D7" i="1"/>
  <c r="H7" i="1" s="1"/>
  <c r="C7" i="1"/>
  <c r="G7" i="1" s="1"/>
  <c r="D6" i="1"/>
  <c r="H6" i="1" s="1"/>
  <c r="C6" i="1"/>
  <c r="G6" i="1" s="1"/>
  <c r="D5" i="1"/>
  <c r="H5" i="1" s="1"/>
  <c r="C5" i="1"/>
  <c r="G5" i="1" s="1"/>
  <c r="C4" i="1"/>
  <c r="C3" i="1"/>
  <c r="E26" i="9" l="1"/>
  <c r="B26" i="9" s="1"/>
  <c r="F216" i="9"/>
  <c r="E284" i="9"/>
  <c r="B284" i="9" s="1"/>
  <c r="G288" i="1"/>
  <c r="G412" i="1"/>
  <c r="G637" i="1"/>
  <c r="D411" i="1"/>
  <c r="H411" i="1" s="1"/>
  <c r="B216" i="9"/>
  <c r="D49" i="8"/>
  <c r="C1524" i="1" s="1"/>
  <c r="H1524" i="1" s="1"/>
  <c r="F214" i="9"/>
  <c r="B214" i="9" s="1"/>
  <c r="G1534" i="1"/>
  <c r="G1568" i="1"/>
  <c r="H1567" i="1"/>
  <c r="H1565" i="1"/>
  <c r="G1566" i="1"/>
  <c r="G1564" i="1"/>
  <c r="G1562" i="1"/>
  <c r="G1560" i="1"/>
  <c r="H1561" i="1"/>
  <c r="H1555" i="1"/>
  <c r="H1559" i="1"/>
  <c r="G1530" i="1"/>
  <c r="G1532" i="1"/>
  <c r="G1524" i="1"/>
  <c r="C1576" i="1"/>
  <c r="G1576" i="1" s="1"/>
  <c r="G1579" i="1"/>
  <c r="H1576" i="1"/>
  <c r="H1578" i="1"/>
  <c r="G1511" i="1"/>
  <c r="H1511" i="1"/>
  <c r="D24" i="8"/>
  <c r="C1499" i="1" s="1"/>
  <c r="G1499" i="1" s="1"/>
  <c r="G1502" i="1"/>
  <c r="C1483" i="1"/>
  <c r="G1483" i="1" s="1"/>
  <c r="G1484" i="1"/>
  <c r="G1492" i="1"/>
  <c r="G961" i="1"/>
  <c r="G822" i="1"/>
  <c r="G821" i="1"/>
  <c r="G817" i="1"/>
  <c r="G814" i="1"/>
  <c r="G812" i="1"/>
  <c r="G715" i="1"/>
  <c r="G711" i="1"/>
  <c r="G657" i="1"/>
  <c r="G654" i="1"/>
  <c r="G644" i="1"/>
  <c r="G643" i="1"/>
  <c r="G642" i="1"/>
  <c r="G645" i="1"/>
  <c r="F652" i="4"/>
  <c r="G611" i="1"/>
  <c r="G612" i="1"/>
  <c r="G358" i="1"/>
  <c r="G359" i="1"/>
  <c r="G363" i="1"/>
  <c r="F363" i="4"/>
  <c r="G351" i="1"/>
  <c r="G357" i="1"/>
  <c r="G306" i="1"/>
  <c r="D307" i="1"/>
  <c r="H307" i="1" s="1"/>
  <c r="G264" i="1"/>
  <c r="E263" i="4"/>
  <c r="D259" i="1" s="1"/>
  <c r="H259" i="1" s="1"/>
  <c r="G259" i="1"/>
  <c r="G260" i="1"/>
  <c r="G257" i="1"/>
  <c r="G255" i="1"/>
  <c r="E252" i="4"/>
  <c r="F259" i="4"/>
  <c r="G236" i="1"/>
  <c r="G220" i="1"/>
  <c r="E224" i="4"/>
  <c r="D220" i="1" s="1"/>
  <c r="H220" i="1" s="1"/>
  <c r="F240" i="4"/>
  <c r="G211" i="1"/>
  <c r="G215" i="1"/>
  <c r="G218" i="1"/>
  <c r="G210" i="1"/>
  <c r="G206" i="1"/>
  <c r="G207" i="1"/>
  <c r="F196" i="4"/>
  <c r="E196" i="4"/>
  <c r="D192" i="1" s="1"/>
  <c r="H192" i="1" s="1"/>
  <c r="F210" i="4"/>
  <c r="G191" i="1"/>
  <c r="G190" i="1"/>
  <c r="G189" i="1"/>
  <c r="G187" i="1"/>
  <c r="G184" i="1"/>
  <c r="F188" i="4"/>
  <c r="B220" i="9"/>
  <c r="G181" i="1"/>
  <c r="G177" i="1"/>
  <c r="G176" i="1"/>
  <c r="G173" i="1"/>
  <c r="F177" i="4"/>
  <c r="E163" i="4"/>
  <c r="D159" i="1" s="1"/>
  <c r="H159" i="1" s="1"/>
  <c r="G155" i="1"/>
  <c r="G157" i="1"/>
  <c r="E152" i="4"/>
  <c r="F159" i="4"/>
  <c r="G149" i="1"/>
  <c r="G150" i="1"/>
  <c r="G135" i="1"/>
  <c r="G146" i="1"/>
  <c r="G116" i="1"/>
  <c r="E106" i="4"/>
  <c r="F120" i="4"/>
  <c r="G89" i="1"/>
  <c r="G87" i="1"/>
  <c r="G88" i="1"/>
  <c r="G79" i="1"/>
  <c r="G81" i="1"/>
  <c r="G55" i="1"/>
  <c r="G56" i="1"/>
  <c r="G25" i="1"/>
  <c r="G27" i="1"/>
  <c r="G23" i="1"/>
  <c r="G19" i="1"/>
  <c r="F23" i="4"/>
  <c r="G4" i="1"/>
  <c r="E7" i="4"/>
  <c r="D3" i="1" s="1"/>
  <c r="H3" i="1" s="1"/>
  <c r="G768" i="1"/>
  <c r="G770" i="1"/>
  <c r="G772" i="1"/>
  <c r="G774" i="1"/>
  <c r="G776" i="1"/>
  <c r="G778" i="1"/>
  <c r="G780" i="1"/>
  <c r="G782" i="1"/>
  <c r="G784" i="1"/>
  <c r="G786" i="1"/>
  <c r="G788" i="1"/>
  <c r="G790" i="1"/>
  <c r="G792" i="1"/>
  <c r="G794" i="1"/>
  <c r="G796" i="1"/>
  <c r="G798" i="1"/>
  <c r="G800" i="1"/>
  <c r="G802" i="1"/>
  <c r="G769" i="1"/>
  <c r="G771" i="1"/>
  <c r="G773" i="1"/>
  <c r="G775" i="1"/>
  <c r="G777" i="1"/>
  <c r="G779" i="1"/>
  <c r="G781" i="1"/>
  <c r="G783" i="1"/>
  <c r="G785" i="1"/>
  <c r="G787" i="1"/>
  <c r="G789" i="1"/>
  <c r="G791" i="1"/>
  <c r="G793" i="1"/>
  <c r="G795" i="1"/>
  <c r="G797" i="1"/>
  <c r="G799" i="1"/>
  <c r="G801" i="1"/>
  <c r="G803"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G1027" i="1"/>
  <c r="G1029" i="1"/>
  <c r="G1031" i="1"/>
  <c r="G1033" i="1"/>
  <c r="G1035" i="1"/>
  <c r="G1037" i="1"/>
  <c r="G1039" i="1"/>
  <c r="G1041" i="1"/>
  <c r="G1043" i="1"/>
  <c r="G1045" i="1"/>
  <c r="G1048" i="1"/>
  <c r="G1050" i="1"/>
  <c r="G1052" i="1"/>
  <c r="G1054" i="1"/>
  <c r="G1056" i="1"/>
  <c r="G1058" i="1"/>
  <c r="G1060" i="1"/>
  <c r="G1062" i="1"/>
  <c r="G1064"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5" i="1"/>
  <c r="G1127" i="1"/>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4" i="1"/>
  <c r="G1186" i="1"/>
  <c r="G1188" i="1"/>
  <c r="G1190" i="1"/>
  <c r="G1192" i="1"/>
  <c r="G1194" i="1"/>
  <c r="G1196" i="1"/>
  <c r="G1198" i="1"/>
  <c r="G1200" i="1"/>
  <c r="G1202" i="1"/>
  <c r="G1204" i="1"/>
  <c r="G1206" i="1"/>
  <c r="G1208" i="1"/>
  <c r="G1210" i="1"/>
  <c r="G1212" i="1"/>
  <c r="G1215" i="1"/>
  <c r="G1217" i="1"/>
  <c r="G1219" i="1"/>
  <c r="G1221" i="1"/>
  <c r="G1224" i="1"/>
  <c r="G1226" i="1"/>
  <c r="G1228" i="1"/>
  <c r="G1230" i="1"/>
  <c r="G1232" i="1"/>
  <c r="G1234" i="1"/>
  <c r="G1236" i="1"/>
  <c r="G1240" i="1"/>
  <c r="G1244" i="1"/>
  <c r="G1248" i="1"/>
  <c r="G1252" i="1"/>
  <c r="G1256" i="1"/>
  <c r="G1260" i="1"/>
  <c r="G1026" i="1"/>
  <c r="G1028" i="1"/>
  <c r="G1030" i="1"/>
  <c r="G1032" i="1"/>
  <c r="G1034" i="1"/>
  <c r="G1036" i="1"/>
  <c r="G1038" i="1"/>
  <c r="G1040" i="1"/>
  <c r="G1042" i="1"/>
  <c r="G1044" i="1"/>
  <c r="G1047" i="1"/>
  <c r="G1049" i="1"/>
  <c r="G1051" i="1"/>
  <c r="G1053" i="1"/>
  <c r="G1055" i="1"/>
  <c r="G1057" i="1"/>
  <c r="G1059" i="1"/>
  <c r="G1061" i="1"/>
  <c r="G1063"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0" i="1"/>
  <c r="G1182" i="1"/>
  <c r="G1185" i="1"/>
  <c r="G1187" i="1"/>
  <c r="G1189" i="1"/>
  <c r="G1191" i="1"/>
  <c r="G1193" i="1"/>
  <c r="G1195" i="1"/>
  <c r="G1197" i="1"/>
  <c r="G1199" i="1"/>
  <c r="G1201" i="1"/>
  <c r="G1203" i="1"/>
  <c r="G1205" i="1"/>
  <c r="G1207" i="1"/>
  <c r="G1209" i="1"/>
  <c r="G1211" i="1"/>
  <c r="G1213" i="1"/>
  <c r="G1216" i="1"/>
  <c r="G1218" i="1"/>
  <c r="G1220" i="1"/>
  <c r="G1223" i="1"/>
  <c r="G1225" i="1"/>
  <c r="G1227" i="1"/>
  <c r="G1229" i="1"/>
  <c r="G1231" i="1"/>
  <c r="G1233" i="1"/>
  <c r="G1235" i="1"/>
  <c r="H1237" i="1"/>
  <c r="G1237" i="1"/>
  <c r="G1238" i="1"/>
  <c r="G1242" i="1"/>
  <c r="G1246" i="1"/>
  <c r="G1250" i="1"/>
  <c r="G1254" i="1"/>
  <c r="G1258"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7" i="1"/>
  <c r="J1439" i="1"/>
  <c r="H1439" i="1"/>
  <c r="G1439" i="1"/>
  <c r="I1439" i="1" s="1"/>
  <c r="J1440" i="1"/>
  <c r="H1440" i="1"/>
  <c r="G1440" i="1"/>
  <c r="J1441" i="1"/>
  <c r="H1441" i="1"/>
  <c r="G1441" i="1"/>
  <c r="I1441" i="1" s="1"/>
  <c r="J1442" i="1"/>
  <c r="H1442" i="1"/>
  <c r="G1442" i="1"/>
  <c r="J1443" i="1"/>
  <c r="H1443" i="1"/>
  <c r="G1443" i="1"/>
  <c r="I1443" i="1" s="1"/>
  <c r="J1444" i="1"/>
  <c r="H1444" i="1"/>
  <c r="G1444" i="1"/>
  <c r="G1445" i="1"/>
  <c r="J1462" i="1"/>
  <c r="J1463" i="1"/>
  <c r="J1464" i="1"/>
  <c r="J1465" i="1"/>
  <c r="J1466" i="1"/>
  <c r="J1467" i="1"/>
  <c r="J1468" i="1"/>
  <c r="J1471" i="1"/>
  <c r="J1472" i="1"/>
  <c r="J1473" i="1"/>
  <c r="J1474" i="1"/>
  <c r="H1519" i="1"/>
  <c r="H1521" i="1"/>
  <c r="H1523" i="1"/>
  <c r="H1525" i="1"/>
  <c r="H1527" i="1"/>
  <c r="H1529" i="1"/>
  <c r="H1531" i="1"/>
  <c r="H1533" i="1"/>
  <c r="H1535" i="1"/>
  <c r="H1537" i="1"/>
  <c r="H1539" i="1"/>
  <c r="H292" i="9"/>
  <c r="E176" i="5"/>
  <c r="D1183" i="1"/>
  <c r="G1183" i="1" s="1"/>
  <c r="I25" i="3"/>
  <c r="D1329" i="1"/>
  <c r="G1329" i="1" s="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H1299" i="1"/>
  <c r="G1299" i="1"/>
  <c r="G1301" i="1"/>
  <c r="G1303" i="1"/>
  <c r="G1305" i="1"/>
  <c r="G1307" i="1"/>
  <c r="G1309" i="1"/>
  <c r="G1311" i="1"/>
  <c r="G1313" i="1"/>
  <c r="G1315" i="1"/>
  <c r="G1317" i="1"/>
  <c r="G1319" i="1"/>
  <c r="G1321" i="1"/>
  <c r="G1323" i="1"/>
  <c r="G1325" i="1"/>
  <c r="G1327" i="1"/>
  <c r="H1329"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6" i="1"/>
  <c r="G1438" i="1"/>
  <c r="J1445" i="1"/>
  <c r="G1454" i="1"/>
  <c r="G1462" i="1"/>
  <c r="I1462" i="1" s="1"/>
  <c r="G1463" i="1"/>
  <c r="I1463" i="1" s="1"/>
  <c r="G1464" i="1"/>
  <c r="I1464" i="1" s="1"/>
  <c r="G1465" i="1"/>
  <c r="I1465" i="1" s="1"/>
  <c r="G1466" i="1"/>
  <c r="I1466" i="1" s="1"/>
  <c r="G1467" i="1"/>
  <c r="I1467" i="1" s="1"/>
  <c r="G1468" i="1"/>
  <c r="I1468" i="1" s="1"/>
  <c r="G1469" i="1"/>
  <c r="G1471" i="1"/>
  <c r="I1471" i="1" s="1"/>
  <c r="G1472" i="1"/>
  <c r="I1472" i="1" s="1"/>
  <c r="G1473" i="1"/>
  <c r="I1473" i="1" s="1"/>
  <c r="G1474" i="1"/>
  <c r="I1474" i="1" s="1"/>
  <c r="G1475" i="1"/>
  <c r="H1481" i="1"/>
  <c r="H1485" i="1"/>
  <c r="H1487" i="1"/>
  <c r="H1489" i="1"/>
  <c r="H1491" i="1"/>
  <c r="H1493" i="1"/>
  <c r="H1495" i="1"/>
  <c r="H1497" i="1"/>
  <c r="H1499" i="1"/>
  <c r="H1501" i="1"/>
  <c r="H1503" i="1"/>
  <c r="H1480" i="1"/>
  <c r="F7" i="4"/>
  <c r="F8" i="4"/>
  <c r="F164" i="4"/>
  <c r="F215" i="4"/>
  <c r="F216" i="4"/>
  <c r="F236" i="4"/>
  <c r="F263" i="4"/>
  <c r="F264" i="4"/>
  <c r="D298" i="4"/>
  <c r="F331" i="4"/>
  <c r="D350" i="4"/>
  <c r="F383" i="4"/>
  <c r="E644" i="4"/>
  <c r="D638" i="1" s="1"/>
  <c r="H638" i="1" s="1"/>
  <c r="F516" i="4"/>
  <c r="I20" i="3"/>
  <c r="F70" i="5"/>
  <c r="G286" i="9"/>
  <c r="E286" i="9" s="1"/>
  <c r="B286" i="9" s="1"/>
  <c r="D87" i="5"/>
  <c r="F88" i="5"/>
  <c r="G292" i="9"/>
  <c r="E292" i="9" s="1"/>
  <c r="B292" i="9" s="1"/>
  <c r="F206" i="5"/>
  <c r="F207" i="5"/>
  <c r="F36" i="6"/>
  <c r="F90" i="6"/>
  <c r="F130" i="6"/>
  <c r="B297" i="9"/>
  <c r="E296" i="9"/>
  <c r="I10" i="3" s="1"/>
  <c r="D43" i="8"/>
  <c r="H27" i="3"/>
  <c r="H29" i="3"/>
  <c r="D6" i="4"/>
  <c r="F29" i="4"/>
  <c r="E50" i="4"/>
  <c r="D46" i="1" s="1"/>
  <c r="H46" i="1" s="1"/>
  <c r="F59" i="4"/>
  <c r="E82" i="4"/>
  <c r="D78" i="1" s="1"/>
  <c r="H78" i="1" s="1"/>
  <c r="F91" i="4"/>
  <c r="F107" i="4"/>
  <c r="F134" i="4"/>
  <c r="F139" i="4"/>
  <c r="F140" i="4"/>
  <c r="G20" i="9"/>
  <c r="D151" i="4"/>
  <c r="F153" i="4"/>
  <c r="F169" i="4"/>
  <c r="F219" i="4"/>
  <c r="F299" i="4"/>
  <c r="E299" i="4"/>
  <c r="F345" i="4"/>
  <c r="F351" i="4"/>
  <c r="E351" i="4"/>
  <c r="F356" i="4"/>
  <c r="F364" i="4"/>
  <c r="F397" i="4"/>
  <c r="F643" i="4"/>
  <c r="F417" i="4"/>
  <c r="D421" i="4"/>
  <c r="F422" i="4"/>
  <c r="D459" i="4"/>
  <c r="F460" i="4"/>
  <c r="E484" i="4"/>
  <c r="D478" i="1" s="1"/>
  <c r="H478" i="1" s="1"/>
  <c r="D529" i="4"/>
  <c r="F530" i="4"/>
  <c r="D567" i="4"/>
  <c r="F568" i="4"/>
  <c r="D593" i="4"/>
  <c r="F594" i="4"/>
  <c r="D625" i="4"/>
  <c r="F626" i="4"/>
  <c r="D7" i="5"/>
  <c r="F8" i="5"/>
  <c r="D68" i="5"/>
  <c r="H287" i="9"/>
  <c r="E146" i="5"/>
  <c r="D1124" i="1" s="1"/>
  <c r="G1124" i="1" s="1"/>
  <c r="G289" i="9"/>
  <c r="E289" i="9" s="1"/>
  <c r="B289" i="9" s="1"/>
  <c r="D176" i="5"/>
  <c r="G291" i="9"/>
  <c r="E291" i="9" s="1"/>
  <c r="B291" i="9" s="1"/>
  <c r="F190" i="5"/>
  <c r="F191" i="5"/>
  <c r="F239" i="5"/>
  <c r="E245" i="5"/>
  <c r="D1222" i="1" s="1"/>
  <c r="G1222" i="1" s="1"/>
  <c r="F259" i="5"/>
  <c r="D141" i="6"/>
  <c r="F5" i="6"/>
  <c r="F6" i="6"/>
  <c r="E141" i="6"/>
  <c r="F416" i="4"/>
  <c r="E142" i="9"/>
  <c r="B142" i="9" s="1"/>
  <c r="F603" i="4"/>
  <c r="E287" i="9"/>
  <c r="B287" i="9" s="1"/>
  <c r="F149" i="5"/>
  <c r="G278" i="9"/>
  <c r="E278" i="9" s="1"/>
  <c r="B278" i="9" s="1"/>
  <c r="G277" i="9"/>
  <c r="E277" i="9" s="1"/>
  <c r="B277"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I10" i="9"/>
  <c r="H164" i="9"/>
  <c r="G165" i="9"/>
  <c r="E165" i="9" s="1"/>
  <c r="B165" i="9" s="1"/>
  <c r="L191" i="9"/>
  <c r="F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09" i="9"/>
  <c r="E209" i="9" s="1"/>
  <c r="B209" i="9" s="1"/>
  <c r="G211" i="9"/>
  <c r="E211" i="9" s="1"/>
  <c r="B211" i="9" s="1"/>
  <c r="L212" i="9"/>
  <c r="B222" i="9"/>
  <c r="B224" i="9"/>
  <c r="B226" i="9"/>
  <c r="B228" i="9"/>
  <c r="B230" i="9"/>
  <c r="B232" i="9"/>
  <c r="B234" i="9"/>
  <c r="B236" i="9"/>
  <c r="B238" i="9"/>
  <c r="B240" i="9"/>
  <c r="B242" i="9"/>
  <c r="B244" i="9"/>
  <c r="B246" i="9"/>
  <c r="B248" i="9"/>
  <c r="B250" i="9"/>
  <c r="B252" i="9"/>
  <c r="B254" i="9"/>
  <c r="B256" i="9"/>
  <c r="B258" i="9"/>
  <c r="B260" i="9"/>
  <c r="B262" i="9"/>
  <c r="B264" i="9"/>
  <c r="B266" i="9"/>
  <c r="B268" i="9"/>
  <c r="G411" i="1" l="1"/>
  <c r="D42" i="8"/>
  <c r="C1517" i="1" s="1"/>
  <c r="G1517" i="1" s="1"/>
  <c r="H1483" i="1"/>
  <c r="I34" i="3"/>
  <c r="H1517" i="1"/>
  <c r="F212" i="9"/>
  <c r="B212" i="9" s="1"/>
  <c r="G307" i="1"/>
  <c r="F252" i="4"/>
  <c r="D248" i="1"/>
  <c r="E151" i="4"/>
  <c r="E289" i="4" s="1"/>
  <c r="F224" i="4"/>
  <c r="G192" i="1"/>
  <c r="F163" i="4"/>
  <c r="G159" i="1"/>
  <c r="F152" i="4"/>
  <c r="D148" i="1"/>
  <c r="H20" i="9"/>
  <c r="F106" i="4"/>
  <c r="D102" i="1"/>
  <c r="G3" i="1"/>
  <c r="B191" i="9"/>
  <c r="F141" i="6"/>
  <c r="H28" i="3"/>
  <c r="C1435" i="1"/>
  <c r="F176" i="5"/>
  <c r="H22" i="3"/>
  <c r="D175" i="5"/>
  <c r="C1153" i="1"/>
  <c r="E68" i="5"/>
  <c r="F459" i="4"/>
  <c r="C453" i="1"/>
  <c r="F421" i="4"/>
  <c r="D420" i="4"/>
  <c r="C415" i="1"/>
  <c r="E350" i="4"/>
  <c r="F350" i="4" s="1"/>
  <c r="D346" i="1"/>
  <c r="D289" i="4"/>
  <c r="F151" i="4"/>
  <c r="H17" i="3"/>
  <c r="C147" i="1"/>
  <c r="E20" i="9"/>
  <c r="D412" i="4"/>
  <c r="D290" i="4"/>
  <c r="H16" i="3"/>
  <c r="C2" i="1"/>
  <c r="G294" i="9"/>
  <c r="E294" i="9" s="1"/>
  <c r="E237" i="5"/>
  <c r="E420" i="4"/>
  <c r="F82" i="4"/>
  <c r="E175" i="5"/>
  <c r="D1152" i="1" s="1"/>
  <c r="I22" i="3"/>
  <c r="D1153" i="1"/>
  <c r="F50" i="4"/>
  <c r="I1444" i="1"/>
  <c r="I1442" i="1"/>
  <c r="I1440" i="1"/>
  <c r="H1222" i="1"/>
  <c r="H1183" i="1"/>
  <c r="G478" i="1"/>
  <c r="G78" i="1"/>
  <c r="E164" i="9"/>
  <c r="B164" i="9" s="1"/>
  <c r="I28" i="3"/>
  <c r="D1435" i="1"/>
  <c r="G299" i="9"/>
  <c r="E299" i="9" s="1"/>
  <c r="F68" i="5"/>
  <c r="H21" i="3"/>
  <c r="C1046" i="1"/>
  <c r="F7" i="5"/>
  <c r="H20" i="3"/>
  <c r="D6" i="5"/>
  <c r="C985" i="1"/>
  <c r="F625" i="4"/>
  <c r="C619" i="1"/>
  <c r="F593" i="4"/>
  <c r="C587" i="1"/>
  <c r="F567" i="4"/>
  <c r="C561" i="1"/>
  <c r="F529" i="4"/>
  <c r="D528" i="4"/>
  <c r="C523" i="1"/>
  <c r="E298" i="4"/>
  <c r="D294" i="1"/>
  <c r="I35" i="3"/>
  <c r="C1518" i="1"/>
  <c r="F87" i="5"/>
  <c r="C1065" i="1"/>
  <c r="D408" i="4"/>
  <c r="C345" i="1"/>
  <c r="F298" i="4"/>
  <c r="D407" i="4"/>
  <c r="C293" i="1"/>
  <c r="G295" i="9"/>
  <c r="E295" i="9" s="1"/>
  <c r="B295" i="9" s="1"/>
  <c r="I17" i="3"/>
  <c r="E6" i="4"/>
  <c r="H1124" i="1"/>
  <c r="G638" i="1"/>
  <c r="G46" i="1"/>
  <c r="K1432" i="9" l="1"/>
  <c r="D147" i="1"/>
  <c r="G147" i="1" s="1"/>
  <c r="H248" i="1"/>
  <c r="G248" i="1"/>
  <c r="H148" i="1"/>
  <c r="G148" i="1"/>
  <c r="H102" i="1"/>
  <c r="G102" i="1"/>
  <c r="E407" i="4"/>
  <c r="D402" i="1" s="1"/>
  <c r="D293" i="1"/>
  <c r="H561" i="1"/>
  <c r="G561" i="1"/>
  <c r="H587" i="1"/>
  <c r="G587" i="1"/>
  <c r="G985" i="1"/>
  <c r="H985" i="1"/>
  <c r="G293" i="1"/>
  <c r="H293" i="1"/>
  <c r="H1065" i="1"/>
  <c r="G1065" i="1"/>
  <c r="H1518" i="1"/>
  <c r="G1518" i="1"/>
  <c r="H11" i="3"/>
  <c r="H294" i="1"/>
  <c r="G294" i="1"/>
  <c r="H523" i="1"/>
  <c r="G523" i="1"/>
  <c r="G276" i="9"/>
  <c r="F6" i="5"/>
  <c r="C984" i="1"/>
  <c r="B299" i="9"/>
  <c r="E298" i="9"/>
  <c r="I23" i="3"/>
  <c r="D1214" i="1"/>
  <c r="D639" i="4"/>
  <c r="C407" i="1"/>
  <c r="B20" i="9"/>
  <c r="E19" i="9"/>
  <c r="D291" i="4"/>
  <c r="F289" i="4"/>
  <c r="D413" i="4"/>
  <c r="D414" i="4" s="1"/>
  <c r="C285" i="1"/>
  <c r="E408" i="4"/>
  <c r="D403" i="1" s="1"/>
  <c r="D345" i="1"/>
  <c r="G345" i="1" s="1"/>
  <c r="D635" i="4"/>
  <c r="F420" i="4"/>
  <c r="C414" i="1"/>
  <c r="H453" i="1"/>
  <c r="G453" i="1"/>
  <c r="I21" i="3"/>
  <c r="D1046" i="1"/>
  <c r="H1046" i="1" s="1"/>
  <c r="E6" i="5"/>
  <c r="F175" i="5"/>
  <c r="C1152" i="1"/>
  <c r="E290" i="4"/>
  <c r="D286" i="1" s="1"/>
  <c r="I16" i="3"/>
  <c r="E412" i="4"/>
  <c r="D2" i="1"/>
  <c r="G2" i="1" s="1"/>
  <c r="E413" i="4"/>
  <c r="E291" i="4"/>
  <c r="D287" i="1" s="1"/>
  <c r="D285" i="1"/>
  <c r="F407" i="4"/>
  <c r="C402" i="1"/>
  <c r="C403" i="1"/>
  <c r="F528" i="4"/>
  <c r="D636" i="4"/>
  <c r="C522" i="1"/>
  <c r="H619" i="1"/>
  <c r="G619" i="1"/>
  <c r="E635" i="4"/>
  <c r="D629" i="1" s="1"/>
  <c r="D414" i="1"/>
  <c r="E636" i="4"/>
  <c r="D630" i="1" s="1"/>
  <c r="B294" i="9"/>
  <c r="E293" i="9"/>
  <c r="F6" i="4"/>
  <c r="F290" i="4"/>
  <c r="C286" i="1"/>
  <c r="H147" i="1"/>
  <c r="H346" i="1"/>
  <c r="G346" i="1"/>
  <c r="G415" i="1"/>
  <c r="H415" i="1"/>
  <c r="H1153" i="1"/>
  <c r="G1153" i="1"/>
  <c r="H1435" i="1"/>
  <c r="G1435" i="1"/>
  <c r="H9" i="3"/>
  <c r="F408" i="4" l="1"/>
  <c r="F414" i="4"/>
  <c r="C409" i="1"/>
  <c r="K3" i="9"/>
  <c r="I9" i="3"/>
  <c r="G286" i="1"/>
  <c r="H286" i="1"/>
  <c r="H522" i="1"/>
  <c r="G522" i="1"/>
  <c r="H1152" i="1"/>
  <c r="G1152" i="1"/>
  <c r="H276" i="9"/>
  <c r="D984" i="1"/>
  <c r="G285" i="1"/>
  <c r="H285" i="1"/>
  <c r="H2" i="1"/>
  <c r="G282" i="9"/>
  <c r="E282" i="9" s="1"/>
  <c r="B282" i="9" s="1"/>
  <c r="G1046" i="1"/>
  <c r="H345" i="1"/>
  <c r="F636" i="4"/>
  <c r="C630" i="1"/>
  <c r="G403" i="1"/>
  <c r="H403" i="1"/>
  <c r="G402" i="1"/>
  <c r="H402" i="1"/>
  <c r="E640" i="4"/>
  <c r="E415" i="4"/>
  <c r="D410" i="1" s="1"/>
  <c r="D408" i="1"/>
  <c r="E639" i="4"/>
  <c r="E414" i="4"/>
  <c r="D409" i="1" s="1"/>
  <c r="D407" i="1"/>
  <c r="G407" i="1" s="1"/>
  <c r="G414" i="1"/>
  <c r="H414" i="1"/>
  <c r="F635" i="4"/>
  <c r="C629" i="1"/>
  <c r="D640" i="4"/>
  <c r="D415" i="4"/>
  <c r="F413" i="4"/>
  <c r="C408" i="1"/>
  <c r="F291" i="4"/>
  <c r="C287" i="1"/>
  <c r="F412" i="4"/>
  <c r="F639" i="4"/>
  <c r="C633" i="1"/>
  <c r="G1214" i="1"/>
  <c r="H1214" i="1"/>
  <c r="H8" i="3"/>
  <c r="G984" i="1"/>
  <c r="H984" i="1"/>
  <c r="E276" i="9"/>
  <c r="N3" i="9"/>
  <c r="I11" i="3"/>
  <c r="H407" i="1" l="1"/>
  <c r="M3" i="9"/>
  <c r="D642" i="4"/>
  <c r="F640" i="4"/>
  <c r="C634" i="1"/>
  <c r="E642" i="4"/>
  <c r="D634" i="1"/>
  <c r="B276" i="9"/>
  <c r="E275" i="9"/>
  <c r="I8" i="3" s="1"/>
  <c r="D641" i="4"/>
  <c r="H287" i="1"/>
  <c r="G287" i="1"/>
  <c r="G408" i="1"/>
  <c r="H408" i="1"/>
  <c r="F415" i="4"/>
  <c r="C410" i="1"/>
  <c r="H629" i="1"/>
  <c r="G629" i="1"/>
  <c r="E641" i="4"/>
  <c r="D633" i="1"/>
  <c r="G633" i="1" s="1"/>
  <c r="H630" i="1"/>
  <c r="G630" i="1"/>
  <c r="G409" i="1"/>
  <c r="H409" i="1"/>
  <c r="G410" i="1" l="1"/>
  <c r="H410" i="1"/>
  <c r="D645" i="4"/>
  <c r="F641" i="4"/>
  <c r="C635" i="1"/>
  <c r="H633" i="1"/>
  <c r="E646" i="4"/>
  <c r="D636" i="1"/>
  <c r="E645" i="4"/>
  <c r="D635" i="1"/>
  <c r="H634" i="1"/>
  <c r="G634" i="1"/>
  <c r="F642" i="4"/>
  <c r="D646" i="4"/>
  <c r="C636" i="1"/>
  <c r="F646" i="4" l="1"/>
  <c r="H19" i="3"/>
  <c r="C640" i="1"/>
  <c r="H636" i="1"/>
  <c r="G636" i="1"/>
  <c r="I18" i="3"/>
  <c r="D639" i="1"/>
  <c r="I19" i="3"/>
  <c r="D640" i="1"/>
  <c r="H635" i="1"/>
  <c r="G635" i="1"/>
  <c r="F645" i="4"/>
  <c r="H18" i="3"/>
  <c r="C639" i="1"/>
  <c r="G274" i="9"/>
  <c r="E274" i="9" s="1"/>
  <c r="B274" i="9" s="1"/>
  <c r="H639" i="1" l="1"/>
  <c r="G639" i="1"/>
  <c r="H7" i="3"/>
  <c r="H640" i="1"/>
  <c r="G640" i="1"/>
  <c r="J3" i="9" l="1"/>
  <c r="I7" i="3"/>
  <c r="M271" i="9" l="1"/>
  <c r="L271" i="9"/>
  <c r="H18" i="9"/>
  <c r="G18" i="9"/>
  <c r="I6" i="9"/>
  <c r="J7" i="9"/>
  <c r="K8" i="9"/>
  <c r="J11" i="9"/>
  <c r="K12" i="9"/>
  <c r="H15" i="9"/>
  <c r="G16" i="9"/>
  <c r="G17" i="9"/>
  <c r="K5" i="9"/>
  <c r="I7" i="9"/>
  <c r="J8" i="9"/>
  <c r="K9" i="9"/>
  <c r="I11" i="9"/>
  <c r="J12" i="9"/>
  <c r="K13" i="9"/>
  <c r="L15" i="9"/>
  <c r="M16" i="9"/>
  <c r="J17" i="9"/>
  <c r="J5" i="9"/>
  <c r="K6" i="9"/>
  <c r="I8" i="9"/>
  <c r="E8" i="9" s="1"/>
  <c r="B8" i="9" s="1"/>
  <c r="J9" i="9"/>
  <c r="K10" i="9"/>
  <c r="I12" i="9"/>
  <c r="J13" i="9"/>
  <c r="M15" i="9"/>
  <c r="L16" i="9"/>
  <c r="F16" i="9" s="1"/>
  <c r="I17" i="9"/>
  <c r="I5" i="9"/>
  <c r="E5" i="9" s="1"/>
  <c r="J6" i="9"/>
  <c r="K7" i="9"/>
  <c r="I9" i="9"/>
  <c r="E9" i="9" s="1"/>
  <c r="B9" i="9" s="1"/>
  <c r="J10" i="9"/>
  <c r="E10" i="9" s="1"/>
  <c r="B10" i="9" s="1"/>
  <c r="K11" i="9"/>
  <c r="I13" i="9"/>
  <c r="E13" i="9" s="1"/>
  <c r="B13" i="9" s="1"/>
  <c r="G15" i="9"/>
  <c r="E15" i="9" s="1"/>
  <c r="H16" i="9"/>
  <c r="H17" i="9"/>
  <c r="E12" i="9" l="1"/>
  <c r="B12" i="9" s="1"/>
  <c r="E18" i="9"/>
  <c r="B18" i="9" s="1"/>
  <c r="F271" i="9"/>
  <c r="F19" i="9" s="1"/>
  <c r="F15" i="9"/>
  <c r="F14" i="9" s="1"/>
  <c r="E7" i="9"/>
  <c r="B7" i="9" s="1"/>
  <c r="E17" i="9"/>
  <c r="B17" i="9" s="1"/>
  <c r="B271" i="9"/>
  <c r="B5" i="9"/>
  <c r="E11" i="9"/>
  <c r="B11" i="9" s="1"/>
  <c r="E16" i="9"/>
  <c r="B16" i="9" s="1"/>
  <c r="E6" i="9"/>
  <c r="B6" i="9" s="1"/>
  <c r="E4" i="9" l="1"/>
  <c r="E14" i="9"/>
  <c r="F3" i="9"/>
  <c r="B15" i="9"/>
  <c r="E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<sst xmlns="http://schemas.openxmlformats.org/spreadsheetml/2006/main" count="4315" uniqueCount="3395">
  <si>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</si>
  <si>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</si>
  <si>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</si>
  <si>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</si>
  <si>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</si>
  <si>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</si>
  <si>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</si>
  <si>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</si>
  <si>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</si>
  <si>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</si>
  <si>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</si>
  <si>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</si>
  <si>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</si>
  <si>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</si>
  <si>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</si>
  <si>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</si>
  <si>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</si>
  <si>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</si>
  <si>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</si>
  <si>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</si>
  <si>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</si>
  <si>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</si>
  <si>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</si>
  <si>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</si>
  <si>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</si>
  <si>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</si>
  <si>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</si>
  <si>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</si>
  <si>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</si>
  <si>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</si>
  <si>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</si>
  <si>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OPĆINA LOVAS</t>
  </si>
  <si>
    <t>BILANCA</t>
  </si>
  <si>
    <t>RAS funkcijski</t>
  </si>
  <si>
    <t>Razina:</t>
  </si>
  <si>
    <t>22</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</si>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</sst>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1" fontId="50" fillId="0" borderId="77"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171026.77000000002</v>
      </c>
      <c r="D2" s="6">
        <f>'PR-RAS'!E6</f>
        <v>135980.35</v>
      </c>
      <c r="E2" s="6">
        <v>0</v>
      </c>
      <c r="F2" s="6">
        <v>0</v>
      </c>
      <c r="G2" s="7">
        <f t="shared" ref="G2:G264" si="0">(B2/1000)*(C2*1+D2*2)</f>
        <v>442.98747000000003</v>
      </c>
      <c r="H2" s="7">
        <f t="shared" ref="H2:H264" si="1">ABS(C2-ROUND(C2,0))+ABS(D2-ROUND(D2,0))</f>
        <v>0.57999999998719431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46000.68</v>
      </c>
      <c r="D3" s="1">
        <f>'PR-RAS'!E7</f>
        <v>50805.14</v>
      </c>
      <c r="E3" s="1">
        <v>0</v>
      </c>
      <c r="F3" s="1">
        <v>0</v>
      </c>
      <c r="G3" s="2">
        <f t="shared" si="0"/>
        <v>295.22192000000001</v>
      </c>
      <c r="H3" s="2">
        <f t="shared" si="1"/>
        <v>0.45999999999912689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41402.65</v>
      </c>
      <c r="D4" s="1">
        <f>'PR-RAS'!E8</f>
        <v>46809.21</v>
      </c>
      <c r="E4" s="1">
        <v>0</v>
      </c>
      <c r="F4" s="1">
        <v>0</v>
      </c>
      <c r="G4" s="2">
        <f t="shared" si="0"/>
        <v>405.06321000000003</v>
      </c>
      <c r="H4" s="2">
        <f t="shared" si="1"/>
        <v>0.55999999999767169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41402.65</v>
      </c>
      <c r="D5" s="1">
        <f>'PR-RAS'!E9</f>
        <v>46809.21</v>
      </c>
      <c r="E5" s="1">
        <v>0</v>
      </c>
      <c r="F5" s="1">
        <v>0</v>
      </c>
      <c r="G5" s="2">
        <f t="shared" si="0"/>
        <v>540.08428000000004</v>
      </c>
      <c r="H5" s="2">
        <f t="shared" si="1"/>
        <v>0.55999999999767169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4244.95</v>
      </c>
      <c r="D19" s="1">
        <f>'PR-RAS'!E23</f>
        <v>3673.02</v>
      </c>
      <c r="E19" s="1">
        <v>0</v>
      </c>
      <c r="F19" s="1">
        <v>0</v>
      </c>
      <c r="G19" s="2">
        <f t="shared" si="0"/>
        <v>208.63781999999998</v>
      </c>
      <c r="H19" s="2">
        <f t="shared" si="1"/>
        <v>7.0000000000163709E-2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47.78</v>
      </c>
      <c r="E20" s="1">
        <v>0</v>
      </c>
      <c r="F20" s="1">
        <v>0</v>
      </c>
      <c r="G20" s="2">
        <f t="shared" si="0"/>
        <v>1.8156399999999999</v>
      </c>
      <c r="H20" s="2">
        <f t="shared" si="1"/>
        <v>0.21999999999999886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4244.95</v>
      </c>
      <c r="D23" s="1">
        <f>'PR-RAS'!E27</f>
        <v>3625.24</v>
      </c>
      <c r="E23" s="1">
        <v>0</v>
      </c>
      <c r="F23" s="1">
        <v>0</v>
      </c>
      <c r="G23" s="2">
        <f t="shared" si="0"/>
        <v>252.89946</v>
      </c>
      <c r="H23" s="2">
        <f t="shared" si="1"/>
        <v>0.28999999999996362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353.08</v>
      </c>
      <c r="D25" s="1">
        <f>'PR-RAS'!E29</f>
        <v>322.91000000000003</v>
      </c>
      <c r="E25" s="1">
        <v>0</v>
      </c>
      <c r="F25" s="1">
        <v>0</v>
      </c>
      <c r="G25" s="2">
        <f t="shared" si="0"/>
        <v>23.973600000000001</v>
      </c>
      <c r="H25" s="2">
        <f t="shared" si="1"/>
        <v>0.16999999999995907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353.08</v>
      </c>
      <c r="D27" s="1">
        <f>'PR-RAS'!E31</f>
        <v>322.91000000000003</v>
      </c>
      <c r="E27" s="1">
        <v>0</v>
      </c>
      <c r="F27" s="1">
        <v>0</v>
      </c>
      <c r="G27" s="2">
        <f t="shared" si="0"/>
        <v>25.971400000000003</v>
      </c>
      <c r="H27" s="2">
        <f t="shared" si="1"/>
        <v>0.16999999999995907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99669.5</v>
      </c>
      <c r="D46" s="1">
        <f>'PR-RAS'!E50</f>
        <v>63024.43</v>
      </c>
      <c r="E46" s="1">
        <v>0</v>
      </c>
      <c r="F46" s="1">
        <v>0</v>
      </c>
      <c r="G46" s="2">
        <f t="shared" si="0"/>
        <v>10157.3262</v>
      </c>
      <c r="H46" s="2">
        <f t="shared" si="1"/>
        <v>0.93000000000029104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61898.99</v>
      </c>
      <c r="D55" s="1">
        <f>'PR-RAS'!E59</f>
        <v>63024.43</v>
      </c>
      <c r="E55" s="1">
        <v>0</v>
      </c>
      <c r="F55" s="1">
        <v>0</v>
      </c>
      <c r="G55" s="2">
        <f t="shared" si="0"/>
        <v>10149.1839</v>
      </c>
      <c r="H55" s="2">
        <f t="shared" si="1"/>
        <v>0.44000000000232831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61898.99</v>
      </c>
      <c r="D56" s="1">
        <f>'PR-RAS'!E60</f>
        <v>63024.43</v>
      </c>
      <c r="E56" s="1">
        <v>0</v>
      </c>
      <c r="F56" s="1">
        <v>0</v>
      </c>
      <c r="G56" s="2">
        <f t="shared" si="0"/>
        <v>10337.13175</v>
      </c>
      <c r="H56" s="2">
        <f t="shared" si="1"/>
        <v>0.44000000000232831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24670.52</v>
      </c>
      <c r="D58" s="1">
        <f>'PR-RAS'!E62</f>
        <v>0</v>
      </c>
      <c r="E58" s="1">
        <v>0</v>
      </c>
      <c r="F58" s="1">
        <v>0</v>
      </c>
      <c r="G58" s="2">
        <f t="shared" si="0"/>
        <v>1406.21964</v>
      </c>
      <c r="H58" s="2">
        <f t="shared" si="1"/>
        <v>0.47999999999956344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24670.52</v>
      </c>
      <c r="D60" s="1">
        <f>'PR-RAS'!E64</f>
        <v>0</v>
      </c>
      <c r="E60" s="1">
        <v>0</v>
      </c>
      <c r="F60" s="1">
        <v>0</v>
      </c>
      <c r="G60" s="2">
        <f t="shared" si="0"/>
        <v>1455.56068</v>
      </c>
      <c r="H60" s="2">
        <f t="shared" si="1"/>
        <v>0.47999999999956344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13099.99</v>
      </c>
      <c r="D70" s="1">
        <f>'PR-RAS'!E74</f>
        <v>0</v>
      </c>
      <c r="E70" s="1">
        <v>0</v>
      </c>
      <c r="F70" s="1">
        <v>0</v>
      </c>
      <c r="G70" s="2">
        <f t="shared" si="0"/>
        <v>903.89931000000001</v>
      </c>
      <c r="H70" s="2">
        <f t="shared" si="1"/>
        <v>1.0000000000218279E-2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13099.99</v>
      </c>
      <c r="D71" s="1">
        <f>'PR-RAS'!E75</f>
        <v>0</v>
      </c>
      <c r="E71" s="1">
        <v>0</v>
      </c>
      <c r="F71" s="1">
        <v>0</v>
      </c>
      <c r="G71" s="2">
        <f t="shared" si="0"/>
        <v>916.99930000000006</v>
      </c>
      <c r="H71" s="2">
        <f t="shared" si="1"/>
        <v>1.0000000000218279E-2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6002.82</v>
      </c>
      <c r="D78" s="1">
        <f>'PR-RAS'!E82</f>
        <v>6090.63</v>
      </c>
      <c r="E78" s="1">
        <v>0</v>
      </c>
      <c r="F78" s="1">
        <v>0</v>
      </c>
      <c r="G78" s="2">
        <f t="shared" si="0"/>
        <v>1400.17416</v>
      </c>
      <c r="H78" s="2">
        <f t="shared" si="1"/>
        <v>0.5500000000001819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6.82</v>
      </c>
      <c r="D79" s="1">
        <f>'PR-RAS'!E83</f>
        <v>5.42</v>
      </c>
      <c r="E79" s="1">
        <v>0</v>
      </c>
      <c r="F79" s="1">
        <v>0</v>
      </c>
      <c r="G79" s="2">
        <f t="shared" si="0"/>
        <v>1.37748</v>
      </c>
      <c r="H79" s="2">
        <f t="shared" si="1"/>
        <v>0.59999999999999964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6.82</v>
      </c>
      <c r="D81" s="1">
        <f>'PR-RAS'!E85</f>
        <v>5.42</v>
      </c>
      <c r="E81" s="1">
        <v>0</v>
      </c>
      <c r="F81" s="1">
        <v>0</v>
      </c>
      <c r="G81" s="2">
        <f t="shared" si="0"/>
        <v>1.4128000000000001</v>
      </c>
      <c r="H81" s="2">
        <f t="shared" si="1"/>
        <v>0.59999999999999964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5996</v>
      </c>
      <c r="D87" s="1">
        <f>'PR-RAS'!E91</f>
        <v>6085.21</v>
      </c>
      <c r="E87" s="1">
        <v>0</v>
      </c>
      <c r="F87" s="1">
        <v>0</v>
      </c>
      <c r="G87" s="2">
        <f t="shared" si="0"/>
        <v>1562.3121199999998</v>
      </c>
      <c r="H87" s="2">
        <f t="shared" si="1"/>
        <v>0.21000000000003638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1096.8499999999999</v>
      </c>
      <c r="D88" s="1">
        <f>'PR-RAS'!E92</f>
        <v>941.97</v>
      </c>
      <c r="E88" s="1">
        <v>0</v>
      </c>
      <c r="F88" s="1">
        <v>0</v>
      </c>
      <c r="G88" s="2">
        <f t="shared" si="0"/>
        <v>259.32873000000001</v>
      </c>
      <c r="H88" s="2">
        <f t="shared" si="1"/>
        <v>0.18000000000006366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2410.6999999999998</v>
      </c>
      <c r="D89" s="1">
        <f>'PR-RAS'!E93</f>
        <v>5143.24</v>
      </c>
      <c r="E89" s="1">
        <v>0</v>
      </c>
      <c r="F89" s="1">
        <v>0</v>
      </c>
      <c r="G89" s="2">
        <f t="shared" si="0"/>
        <v>1117.35184</v>
      </c>
      <c r="H89" s="2">
        <f t="shared" si="1"/>
        <v>0.53999999999996362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64.5</v>
      </c>
      <c r="D90" s="1">
        <f>'PR-RAS'!E94</f>
        <v>0</v>
      </c>
      <c r="E90" s="1">
        <v>0</v>
      </c>
      <c r="F90" s="1">
        <v>0</v>
      </c>
      <c r="G90" s="2">
        <f t="shared" si="0"/>
        <v>5.7404999999999999</v>
      </c>
      <c r="H90" s="2">
        <f t="shared" si="1"/>
        <v>0.5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2423.9499999999998</v>
      </c>
      <c r="D93" s="1">
        <f>'PR-RAS'!E97</f>
        <v>0</v>
      </c>
      <c r="E93" s="1">
        <v>0</v>
      </c>
      <c r="F93" s="1">
        <v>0</v>
      </c>
      <c r="G93" s="2">
        <f t="shared" si="0"/>
        <v>223.00339999999997</v>
      </c>
      <c r="H93" s="2">
        <f t="shared" si="1"/>
        <v>5.0000000000181899E-2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12137.240000000002</v>
      </c>
      <c r="D102" s="1">
        <f>'PR-RAS'!E106</f>
        <v>10871.880000000001</v>
      </c>
      <c r="E102" s="1">
        <v>0</v>
      </c>
      <c r="F102" s="1">
        <v>0</v>
      </c>
      <c r="G102" s="2">
        <f t="shared" si="0"/>
        <v>3421.9810000000002</v>
      </c>
      <c r="H102" s="2">
        <f t="shared" si="1"/>
        <v>0.36000000000058208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3667.13</v>
      </c>
      <c r="D103" s="1">
        <f>'PR-RAS'!E107</f>
        <v>3560.46</v>
      </c>
      <c r="E103" s="1">
        <v>0</v>
      </c>
      <c r="F103" s="1">
        <v>0</v>
      </c>
      <c r="G103" s="2">
        <f t="shared" si="0"/>
        <v>1100.3810999999998</v>
      </c>
      <c r="H103" s="2">
        <f t="shared" si="1"/>
        <v>0.59000000000014552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3667.13</v>
      </c>
      <c r="D105" s="1">
        <f>'PR-RAS'!E109</f>
        <v>3553.48</v>
      </c>
      <c r="E105" s="1">
        <v>0</v>
      </c>
      <c r="F105" s="1">
        <v>0</v>
      </c>
      <c r="G105" s="2">
        <f t="shared" si="0"/>
        <v>1120.5053599999999</v>
      </c>
      <c r="H105" s="2">
        <f t="shared" si="1"/>
        <v>0.61000000000012733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6.98</v>
      </c>
      <c r="E106" s="1">
        <v>0</v>
      </c>
      <c r="F106" s="1">
        <v>0</v>
      </c>
      <c r="G106" s="2">
        <f t="shared" si="0"/>
        <v>1.4658</v>
      </c>
      <c r="H106" s="2">
        <f t="shared" si="1"/>
        <v>1.9999999999999574E-2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148.57</v>
      </c>
      <c r="D108" s="1">
        <f>'PR-RAS'!E112</f>
        <v>0</v>
      </c>
      <c r="E108" s="1">
        <v>0</v>
      </c>
      <c r="F108" s="1">
        <v>0</v>
      </c>
      <c r="G108" s="2">
        <f t="shared" si="0"/>
        <v>15.896989999999999</v>
      </c>
      <c r="H108" s="2">
        <f t="shared" si="1"/>
        <v>0.43000000000000682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148.57</v>
      </c>
      <c r="D111" s="1">
        <f>'PR-RAS'!E115</f>
        <v>0</v>
      </c>
      <c r="E111" s="1">
        <v>0</v>
      </c>
      <c r="F111" s="1">
        <v>0</v>
      </c>
      <c r="G111" s="2">
        <f t="shared" si="0"/>
        <v>16.342700000000001</v>
      </c>
      <c r="H111" s="2">
        <f t="shared" si="1"/>
        <v>0.43000000000000682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8321.5400000000009</v>
      </c>
      <c r="D116" s="1">
        <f>'PR-RAS'!E120</f>
        <v>7311.42</v>
      </c>
      <c r="E116" s="1">
        <v>0</v>
      </c>
      <c r="F116" s="1">
        <v>0</v>
      </c>
      <c r="G116" s="2">
        <f t="shared" si="0"/>
        <v>2638.6037000000001</v>
      </c>
      <c r="H116" s="2">
        <f t="shared" si="1"/>
        <v>0.87999999999919964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1287.48</v>
      </c>
      <c r="D117" s="1">
        <f>'PR-RAS'!E121</f>
        <v>0</v>
      </c>
      <c r="E117" s="1">
        <v>0</v>
      </c>
      <c r="F117" s="1">
        <v>0</v>
      </c>
      <c r="G117" s="2">
        <f t="shared" si="0"/>
        <v>149.34768</v>
      </c>
      <c r="H117" s="2">
        <f t="shared" si="1"/>
        <v>0.48000000000001819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7034.06</v>
      </c>
      <c r="D118" s="1">
        <f>'PR-RAS'!E122</f>
        <v>7311.42</v>
      </c>
      <c r="E118" s="1">
        <v>0</v>
      </c>
      <c r="F118" s="1">
        <v>0</v>
      </c>
      <c r="G118" s="2">
        <f t="shared" si="0"/>
        <v>2533.8573000000001</v>
      </c>
      <c r="H118" s="2">
        <f t="shared" si="1"/>
        <v>0.48000000000047294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530.89</v>
      </c>
      <c r="D120" s="1">
        <f>'PR-RAS'!E124</f>
        <v>0</v>
      </c>
      <c r="E120" s="1">
        <v>0</v>
      </c>
      <c r="F120" s="1">
        <v>0</v>
      </c>
      <c r="G120" s="2">
        <f t="shared" si="0"/>
        <v>63.175909999999995</v>
      </c>
      <c r="H120" s="2">
        <f t="shared" si="1"/>
        <v>0.11000000000001364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530.89</v>
      </c>
      <c r="D124" s="1">
        <f>'PR-RAS'!E128</f>
        <v>0</v>
      </c>
      <c r="E124" s="1">
        <v>0</v>
      </c>
      <c r="F124" s="1">
        <v>0</v>
      </c>
      <c r="G124" s="2">
        <f t="shared" si="0"/>
        <v>65.299469999999999</v>
      </c>
      <c r="H124" s="2">
        <f t="shared" si="1"/>
        <v>0.11000000000001364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530.89</v>
      </c>
      <c r="D125" s="1">
        <f>'PR-RAS'!E129</f>
        <v>0</v>
      </c>
      <c r="E125" s="1">
        <v>0</v>
      </c>
      <c r="F125" s="1">
        <v>0</v>
      </c>
      <c r="G125" s="2">
        <f t="shared" si="0"/>
        <v>65.830359999999999</v>
      </c>
      <c r="H125" s="2">
        <f t="shared" si="1"/>
        <v>0.11000000000001364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6685.64</v>
      </c>
      <c r="D135" s="1">
        <f>'PR-RAS'!E139</f>
        <v>5188.2700000000004</v>
      </c>
      <c r="E135" s="1">
        <v>0</v>
      </c>
      <c r="F135" s="1">
        <v>0</v>
      </c>
      <c r="G135" s="2">
        <f t="shared" si="0"/>
        <v>2286.33212</v>
      </c>
      <c r="H135" s="2">
        <f t="shared" si="1"/>
        <v>0.63000000000010914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6685.64</v>
      </c>
      <c r="D146" s="1">
        <f>'PR-RAS'!E150</f>
        <v>5188.2700000000004</v>
      </c>
      <c r="E146" s="1">
        <v>0</v>
      </c>
      <c r="F146" s="1">
        <v>0</v>
      </c>
      <c r="G146" s="2">
        <f t="shared" si="0"/>
        <v>2474.0160999999998</v>
      </c>
      <c r="H146" s="2">
        <f t="shared" si="1"/>
        <v>0.63000000000010914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119676.08</v>
      </c>
      <c r="D147" s="1">
        <f>'PR-RAS'!E151</f>
        <v>195217.09000000003</v>
      </c>
      <c r="E147" s="1">
        <v>0</v>
      </c>
      <c r="F147" s="1">
        <v>0</v>
      </c>
      <c r="G147" s="2">
        <f t="shared" si="0"/>
        <v>74476.097959999999</v>
      </c>
      <c r="H147" s="2">
        <f t="shared" si="1"/>
        <v>0.1700000000273576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36835.29</v>
      </c>
      <c r="D148" s="1">
        <f>'PR-RAS'!E152</f>
        <v>94095.64</v>
      </c>
      <c r="E148" s="1">
        <v>0</v>
      </c>
      <c r="F148" s="1">
        <v>0</v>
      </c>
      <c r="G148" s="2">
        <f t="shared" si="0"/>
        <v>33078.905789999997</v>
      </c>
      <c r="H148" s="2">
        <f t="shared" si="1"/>
        <v>0.65000000000145519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30285.17</v>
      </c>
      <c r="D149" s="1">
        <f>'PR-RAS'!E153</f>
        <v>80767.59</v>
      </c>
      <c r="E149" s="1">
        <v>0</v>
      </c>
      <c r="F149" s="1">
        <v>0</v>
      </c>
      <c r="G149" s="2">
        <f t="shared" si="0"/>
        <v>28389.411799999994</v>
      </c>
      <c r="H149" s="2">
        <f t="shared" si="1"/>
        <v>0.58000000000174623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30285.17</v>
      </c>
      <c r="D150" s="1">
        <f>'PR-RAS'!E154</f>
        <v>80767.59</v>
      </c>
      <c r="E150" s="1">
        <v>0</v>
      </c>
      <c r="F150" s="1">
        <v>0</v>
      </c>
      <c r="G150" s="2">
        <f t="shared" si="0"/>
        <v>28581.232149999996</v>
      </c>
      <c r="H150" s="2">
        <f t="shared" si="1"/>
        <v>0.58000000000174623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1553.07</v>
      </c>
      <c r="D154" s="1">
        <f>'PR-RAS'!E158</f>
        <v>0</v>
      </c>
      <c r="E154" s="1">
        <v>0</v>
      </c>
      <c r="F154" s="1">
        <v>0</v>
      </c>
      <c r="G154" s="2">
        <f t="shared" si="0"/>
        <v>237.61971</v>
      </c>
      <c r="H154" s="2">
        <f t="shared" si="1"/>
        <v>6.9999999999936335E-2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4997.05</v>
      </c>
      <c r="D155" s="1">
        <f>'PR-RAS'!E159</f>
        <v>13328.05</v>
      </c>
      <c r="E155" s="1">
        <v>0</v>
      </c>
      <c r="F155" s="1">
        <v>0</v>
      </c>
      <c r="G155" s="2">
        <f t="shared" si="0"/>
        <v>4874.5850999999993</v>
      </c>
      <c r="H155" s="2">
        <f t="shared" si="1"/>
        <v>9.9999999999454303E-2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4997.05</v>
      </c>
      <c r="D157" s="1">
        <f>'PR-RAS'!E161</f>
        <v>13328.05</v>
      </c>
      <c r="E157" s="1">
        <v>0</v>
      </c>
      <c r="F157" s="1">
        <v>0</v>
      </c>
      <c r="G157" s="2">
        <f t="shared" si="0"/>
        <v>4937.8913999999995</v>
      </c>
      <c r="H157" s="2">
        <f t="shared" si="1"/>
        <v>9.9999999999454303E-2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33657.25</v>
      </c>
      <c r="D159" s="1">
        <f>'PR-RAS'!E163</f>
        <v>46914.27</v>
      </c>
      <c r="E159" s="1">
        <v>0</v>
      </c>
      <c r="F159" s="1">
        <v>0</v>
      </c>
      <c r="G159" s="2">
        <f t="shared" si="0"/>
        <v>20142.754819999998</v>
      </c>
      <c r="H159" s="2">
        <f t="shared" si="1"/>
        <v>0.51999999999679858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1308.2800000000002</v>
      </c>
      <c r="D160" s="1">
        <f>'PR-RAS'!E164</f>
        <v>809.97</v>
      </c>
      <c r="E160" s="1">
        <v>0</v>
      </c>
      <c r="F160" s="1">
        <v>0</v>
      </c>
      <c r="G160" s="2">
        <f t="shared" si="0"/>
        <v>465.58698000000004</v>
      </c>
      <c r="H160" s="2">
        <f t="shared" si="1"/>
        <v>0.3100000000001728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212.36</v>
      </c>
      <c r="D161" s="1">
        <f>'PR-RAS'!E165</f>
        <v>26.55</v>
      </c>
      <c r="E161" s="1">
        <v>0</v>
      </c>
      <c r="F161" s="1">
        <v>0</v>
      </c>
      <c r="G161" s="2">
        <f t="shared" si="0"/>
        <v>42.473600000000005</v>
      </c>
      <c r="H161" s="2">
        <f t="shared" si="1"/>
        <v>0.81000000000001293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244.83</v>
      </c>
      <c r="D162" s="1">
        <f>'PR-RAS'!E166</f>
        <v>388.08</v>
      </c>
      <c r="E162" s="1">
        <v>0</v>
      </c>
      <c r="F162" s="1">
        <v>0</v>
      </c>
      <c r="G162" s="2">
        <f t="shared" si="0"/>
        <v>164.37939</v>
      </c>
      <c r="H162" s="2">
        <f t="shared" si="1"/>
        <v>0.24999999999997158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851.09</v>
      </c>
      <c r="D163" s="1">
        <f>'PR-RAS'!E167</f>
        <v>395.34</v>
      </c>
      <c r="E163" s="1">
        <v>0</v>
      </c>
      <c r="F163" s="1">
        <v>0</v>
      </c>
      <c r="G163" s="2">
        <f t="shared" si="0"/>
        <v>265.96674000000002</v>
      </c>
      <c r="H163" s="2">
        <f t="shared" si="1"/>
        <v>0.43000000000000682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12700.470000000001</v>
      </c>
      <c r="D165" s="1">
        <f>'PR-RAS'!E169</f>
        <v>21059.03</v>
      </c>
      <c r="E165" s="1">
        <v>0</v>
      </c>
      <c r="F165" s="1">
        <v>0</v>
      </c>
      <c r="G165" s="2">
        <f t="shared" si="0"/>
        <v>8990.2389199999998</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208.63</v>
      </c>
      <c r="D166" s="1">
        <f>'PR-RAS'!E170</f>
        <v>7568.79</v>
      </c>
      <c r="E166" s="1">
        <v>0</v>
      </c>
      <c r="F166" s="1">
        <v>0</v>
      </c>
      <c r="G166" s="2">
        <f t="shared" si="0"/>
        <v>2532.1246500000002</v>
      </c>
      <c r="H166" s="2">
        <f t="shared" si="1"/>
        <v>0.58000000000004093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369.28</v>
      </c>
      <c r="D167" s="1">
        <f>'PR-RAS'!E171</f>
        <v>10.77</v>
      </c>
      <c r="E167" s="1">
        <v>0</v>
      </c>
      <c r="F167" s="1">
        <v>0</v>
      </c>
      <c r="G167" s="2">
        <f t="shared" si="0"/>
        <v>64.87612</v>
      </c>
      <c r="H167" s="2">
        <f t="shared" si="1"/>
        <v>0.50999999999997314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10254.32</v>
      </c>
      <c r="D168" s="1">
        <f>'PR-RAS'!E172</f>
        <v>9932.26</v>
      </c>
      <c r="E168" s="1">
        <v>0</v>
      </c>
      <c r="F168" s="1">
        <v>0</v>
      </c>
      <c r="G168" s="2">
        <f t="shared" si="0"/>
        <v>5029.8462800000007</v>
      </c>
      <c r="H168" s="2">
        <f t="shared" si="1"/>
        <v>0.57999999999992724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807.02</v>
      </c>
      <c r="D169" s="1">
        <f>'PR-RAS'!E173</f>
        <v>3091.21</v>
      </c>
      <c r="E169" s="1">
        <v>0</v>
      </c>
      <c r="F169" s="1">
        <v>0</v>
      </c>
      <c r="G169" s="2">
        <f t="shared" si="0"/>
        <v>1174.2259200000001</v>
      </c>
      <c r="H169" s="2">
        <f t="shared" si="1"/>
        <v>0.23000000000001819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724.27</v>
      </c>
      <c r="D170" s="1">
        <f>'PR-RAS'!E174</f>
        <v>300.06</v>
      </c>
      <c r="E170" s="1">
        <v>0</v>
      </c>
      <c r="F170" s="1">
        <v>0</v>
      </c>
      <c r="G170" s="2">
        <f t="shared" si="0"/>
        <v>223.82191</v>
      </c>
      <c r="H170" s="2">
        <f t="shared" si="1"/>
        <v>0.32999999999998408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336.95</v>
      </c>
      <c r="D172" s="1">
        <f>'PR-RAS'!E176</f>
        <v>155.94</v>
      </c>
      <c r="E172" s="1">
        <v>0</v>
      </c>
      <c r="F172" s="1">
        <v>0</v>
      </c>
      <c r="G172" s="2">
        <f t="shared" si="0"/>
        <v>110.94992999999999</v>
      </c>
      <c r="H172" s="2">
        <f t="shared" si="1"/>
        <v>0.11000000000001364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13549.619999999999</v>
      </c>
      <c r="D173" s="1">
        <f>'PR-RAS'!E177</f>
        <v>20195.199999999997</v>
      </c>
      <c r="E173" s="1">
        <v>0</v>
      </c>
      <c r="F173" s="1">
        <v>0</v>
      </c>
      <c r="G173" s="2">
        <f t="shared" si="0"/>
        <v>9277.6834399999971</v>
      </c>
      <c r="H173" s="2">
        <f t="shared" si="1"/>
        <v>0.57999999999810825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1323.04</v>
      </c>
      <c r="D174" s="1">
        <f>'PR-RAS'!E178</f>
        <v>908.98</v>
      </c>
      <c r="E174" s="1">
        <v>0</v>
      </c>
      <c r="F174" s="1">
        <v>0</v>
      </c>
      <c r="G174" s="2">
        <f t="shared" si="0"/>
        <v>543.39299999999992</v>
      </c>
      <c r="H174" s="2">
        <f t="shared" si="1"/>
        <v>5.999999999994543E-2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3146.53</v>
      </c>
      <c r="D175" s="1">
        <f>'PR-RAS'!E179</f>
        <v>5045.2299999999996</v>
      </c>
      <c r="E175" s="1">
        <v>0</v>
      </c>
      <c r="F175" s="1">
        <v>0</v>
      </c>
      <c r="G175" s="2">
        <f t="shared" si="0"/>
        <v>2303.2362599999997</v>
      </c>
      <c r="H175" s="2">
        <f t="shared" si="1"/>
        <v>0.69999999999936335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1226.4100000000001</v>
      </c>
      <c r="D176" s="1">
        <f>'PR-RAS'!E180</f>
        <v>4122.2299999999996</v>
      </c>
      <c r="E176" s="1">
        <v>0</v>
      </c>
      <c r="F176" s="1">
        <v>0</v>
      </c>
      <c r="G176" s="2">
        <f t="shared" si="0"/>
        <v>1657.4022499999996</v>
      </c>
      <c r="H176" s="2">
        <f t="shared" si="1"/>
        <v>0.6399999999996453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921.45</v>
      </c>
      <c r="D177" s="1">
        <f>'PR-RAS'!E181</f>
        <v>919.78</v>
      </c>
      <c r="E177" s="1">
        <v>0</v>
      </c>
      <c r="F177" s="1">
        <v>0</v>
      </c>
      <c r="G177" s="2">
        <f t="shared" si="0"/>
        <v>485.93776000000003</v>
      </c>
      <c r="H177" s="2">
        <f t="shared" si="1"/>
        <v>0.67000000000007276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43.8</v>
      </c>
      <c r="D179" s="1">
        <f>'PR-RAS'!E183</f>
        <v>0</v>
      </c>
      <c r="E179" s="1">
        <v>0</v>
      </c>
      <c r="F179" s="1">
        <v>0</v>
      </c>
      <c r="G179" s="2">
        <f t="shared" si="0"/>
        <v>7.7963999999999993</v>
      </c>
      <c r="H179" s="2">
        <f t="shared" si="1"/>
        <v>0.20000000000000284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4728.74</v>
      </c>
      <c r="D180" s="1">
        <f>'PR-RAS'!E184</f>
        <v>7591.41</v>
      </c>
      <c r="E180" s="1">
        <v>0</v>
      </c>
      <c r="F180" s="1">
        <v>0</v>
      </c>
      <c r="G180" s="2">
        <f t="shared" si="0"/>
        <v>3564.1692399999993</v>
      </c>
      <c r="H180" s="2">
        <f t="shared" si="1"/>
        <v>0.67000000000007276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410.21</v>
      </c>
      <c r="D181" s="1">
        <f>'PR-RAS'!E185</f>
        <v>525.79999999999995</v>
      </c>
      <c r="E181" s="1">
        <v>0</v>
      </c>
      <c r="F181" s="1">
        <v>0</v>
      </c>
      <c r="G181" s="2">
        <f t="shared" si="0"/>
        <v>263.12579999999997</v>
      </c>
      <c r="H181" s="2">
        <f t="shared" si="1"/>
        <v>0.41000000000002501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1749.44</v>
      </c>
      <c r="D182" s="1">
        <f>'PR-RAS'!E186</f>
        <v>1081.77</v>
      </c>
      <c r="E182" s="1">
        <v>0</v>
      </c>
      <c r="F182" s="1">
        <v>0</v>
      </c>
      <c r="G182" s="2">
        <f t="shared" si="0"/>
        <v>708.24937999999997</v>
      </c>
      <c r="H182" s="2">
        <f t="shared" si="1"/>
        <v>0.67000000000007276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6098.88</v>
      </c>
      <c r="D184" s="1">
        <f>'PR-RAS'!E188</f>
        <v>4850.07</v>
      </c>
      <c r="E184" s="1">
        <v>0</v>
      </c>
      <c r="F184" s="1">
        <v>0</v>
      </c>
      <c r="G184" s="2">
        <f t="shared" si="0"/>
        <v>2891.22066</v>
      </c>
      <c r="H184" s="2">
        <f t="shared" si="1"/>
        <v>0.18999999999959982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2538.5100000000002</v>
      </c>
      <c r="D185" s="1">
        <f>'PR-RAS'!E189</f>
        <v>2397.92</v>
      </c>
      <c r="E185" s="1">
        <v>0</v>
      </c>
      <c r="F185" s="1">
        <v>0</v>
      </c>
      <c r="G185" s="2">
        <f t="shared" si="0"/>
        <v>1349.5204000000001</v>
      </c>
      <c r="H185" s="2">
        <f t="shared" si="1"/>
        <v>0.56999999999970896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560.02</v>
      </c>
      <c r="D187" s="1">
        <f>'PR-RAS'!E191</f>
        <v>366.54</v>
      </c>
      <c r="E187" s="1">
        <v>0</v>
      </c>
      <c r="F187" s="1">
        <v>0</v>
      </c>
      <c r="G187" s="2">
        <f t="shared" si="0"/>
        <v>240.51659999999998</v>
      </c>
      <c r="H187" s="2">
        <f t="shared" si="1"/>
        <v>0.47999999999996135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193.68</v>
      </c>
      <c r="D189" s="1">
        <f>'PR-RAS'!E193</f>
        <v>404.43</v>
      </c>
      <c r="E189" s="1">
        <v>0</v>
      </c>
      <c r="F189" s="1">
        <v>0</v>
      </c>
      <c r="G189" s="2">
        <f t="shared" si="0"/>
        <v>188.47752</v>
      </c>
      <c r="H189" s="2">
        <f t="shared" si="1"/>
        <v>0.75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951.18</v>
      </c>
      <c r="E190" s="1">
        <v>0</v>
      </c>
      <c r="F190" s="1">
        <v>0</v>
      </c>
      <c r="G190" s="2">
        <f t="shared" si="0"/>
        <v>359.54604</v>
      </c>
      <c r="H190" s="2">
        <f t="shared" si="1"/>
        <v>0.17999999999994998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2806.67</v>
      </c>
      <c r="D191" s="1">
        <f>'PR-RAS'!E195</f>
        <v>730</v>
      </c>
      <c r="E191" s="1">
        <v>0</v>
      </c>
      <c r="F191" s="1">
        <v>0</v>
      </c>
      <c r="G191" s="2">
        <f t="shared" si="0"/>
        <v>810.66730000000007</v>
      </c>
      <c r="H191" s="2">
        <f t="shared" si="1"/>
        <v>0.32999999999992724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4025.36</v>
      </c>
      <c r="D192" s="1">
        <f>'PR-RAS'!E196</f>
        <v>5334.7</v>
      </c>
      <c r="E192" s="1">
        <v>0</v>
      </c>
      <c r="F192" s="1">
        <v>0</v>
      </c>
      <c r="G192" s="2">
        <f t="shared" si="0"/>
        <v>2806.6991600000001</v>
      </c>
      <c r="H192" s="2">
        <f t="shared" si="1"/>
        <v>0.66000000000030923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4025.36</v>
      </c>
      <c r="D206" s="1">
        <f>'PR-RAS'!E210</f>
        <v>5334.7</v>
      </c>
      <c r="E206" s="1">
        <v>0</v>
      </c>
      <c r="F206" s="1">
        <v>0</v>
      </c>
      <c r="G206" s="2">
        <f t="shared" si="0"/>
        <v>3012.4258</v>
      </c>
      <c r="H206" s="2">
        <f t="shared" si="1"/>
        <v>0.66000000000030923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1561.83</v>
      </c>
      <c r="D207" s="1">
        <f>'PR-RAS'!E211</f>
        <v>1684.82</v>
      </c>
      <c r="E207" s="1">
        <v>0</v>
      </c>
      <c r="F207" s="1">
        <v>0</v>
      </c>
      <c r="G207" s="2">
        <f t="shared" si="0"/>
        <v>1015.8828199999998</v>
      </c>
      <c r="H207" s="2">
        <f t="shared" si="1"/>
        <v>0.35000000000013642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2463.5300000000002</v>
      </c>
      <c r="D210" s="1">
        <f>'PR-RAS'!E214</f>
        <v>3649.88</v>
      </c>
      <c r="E210" s="1">
        <v>0</v>
      </c>
      <c r="F210" s="1">
        <v>0</v>
      </c>
      <c r="G210" s="2">
        <f t="shared" si="0"/>
        <v>2040.5276100000001</v>
      </c>
      <c r="H210" s="2">
        <f t="shared" si="1"/>
        <v>0.58999999999969077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309.12</v>
      </c>
      <c r="D211" s="1">
        <f>'PR-RAS'!E215</f>
        <v>233.28</v>
      </c>
      <c r="E211" s="1">
        <v>0</v>
      </c>
      <c r="F211" s="1">
        <v>0</v>
      </c>
      <c r="G211" s="2">
        <f t="shared" si="0"/>
        <v>162.89279999999999</v>
      </c>
      <c r="H211" s="2">
        <f t="shared" si="1"/>
        <v>0.40000000000000568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309.12</v>
      </c>
      <c r="D215" s="1">
        <f>'PR-RAS'!E219</f>
        <v>233.28</v>
      </c>
      <c r="E215" s="1">
        <v>0</v>
      </c>
      <c r="F215" s="1">
        <v>0</v>
      </c>
      <c r="G215" s="2">
        <f t="shared" si="0"/>
        <v>165.99552</v>
      </c>
      <c r="H215" s="2">
        <f t="shared" si="1"/>
        <v>0.40000000000000568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309.12</v>
      </c>
      <c r="D218" s="1">
        <f>'PR-RAS'!E222</f>
        <v>233.28</v>
      </c>
      <c r="E218" s="1">
        <v>0</v>
      </c>
      <c r="F218" s="1">
        <v>0</v>
      </c>
      <c r="G218" s="2">
        <f t="shared" si="0"/>
        <v>168.32256000000001</v>
      </c>
      <c r="H218" s="2">
        <f t="shared" si="1"/>
        <v>0.40000000000000568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16590.349999999999</v>
      </c>
      <c r="D220" s="1">
        <f>'PR-RAS'!E224</f>
        <v>16591.240000000002</v>
      </c>
      <c r="E220" s="1">
        <v>0</v>
      </c>
      <c r="F220" s="1">
        <v>0</v>
      </c>
      <c r="G220" s="2">
        <f t="shared" si="0"/>
        <v>10900.24977</v>
      </c>
      <c r="H220" s="2">
        <f t="shared" si="1"/>
        <v>0.59000000000014552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16590.349999999999</v>
      </c>
      <c r="D236" s="1">
        <f>'PR-RAS'!E240</f>
        <v>16591.240000000002</v>
      </c>
      <c r="E236" s="1">
        <v>0</v>
      </c>
      <c r="F236" s="1">
        <v>0</v>
      </c>
      <c r="G236" s="2">
        <f t="shared" si="0"/>
        <v>11696.61505</v>
      </c>
      <c r="H236" s="2">
        <f t="shared" si="1"/>
        <v>0.59000000000014552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16590.349999999999</v>
      </c>
      <c r="D237" s="1">
        <f>'PR-RAS'!E241</f>
        <v>16591.240000000002</v>
      </c>
      <c r="E237" s="1">
        <v>0</v>
      </c>
      <c r="F237" s="1">
        <v>0</v>
      </c>
      <c r="G237" s="2">
        <f t="shared" si="0"/>
        <v>11746.38788</v>
      </c>
      <c r="H237" s="2">
        <f t="shared" si="1"/>
        <v>0.59000000000014552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4961.7699999999995</v>
      </c>
      <c r="D248" s="1">
        <f>'PR-RAS'!E252</f>
        <v>7327.23</v>
      </c>
      <c r="E248" s="1">
        <v>0</v>
      </c>
      <c r="F248" s="1">
        <v>0</v>
      </c>
      <c r="G248" s="2">
        <f t="shared" si="0"/>
        <v>4845.2088100000001</v>
      </c>
      <c r="H248" s="2">
        <f t="shared" si="1"/>
        <v>0.46000000000003638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4961.7699999999995</v>
      </c>
      <c r="D255" s="1">
        <f>'PR-RAS'!E259</f>
        <v>7327.23</v>
      </c>
      <c r="E255" s="1">
        <v>0</v>
      </c>
      <c r="F255" s="1">
        <v>0</v>
      </c>
      <c r="G255" s="2">
        <f t="shared" si="0"/>
        <v>4982.5224200000002</v>
      </c>
      <c r="H255" s="2">
        <f t="shared" si="1"/>
        <v>0.46000000000003638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3955.1</v>
      </c>
      <c r="D256" s="1">
        <f>'PR-RAS'!E260</f>
        <v>5731</v>
      </c>
      <c r="E256" s="1">
        <v>0</v>
      </c>
      <c r="F256" s="1">
        <v>0</v>
      </c>
      <c r="G256" s="2">
        <f t="shared" si="0"/>
        <v>3931.3605000000002</v>
      </c>
      <c r="H256" s="2">
        <f t="shared" si="1"/>
        <v>9.9999999999909051E-2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1006.67</v>
      </c>
      <c r="D257" s="1">
        <f>'PR-RAS'!E261</f>
        <v>1596.23</v>
      </c>
      <c r="E257" s="1">
        <v>0</v>
      </c>
      <c r="F257" s="1">
        <v>0</v>
      </c>
      <c r="G257" s="2">
        <f t="shared" si="0"/>
        <v>1074.9772800000001</v>
      </c>
      <c r="H257" s="2">
        <f t="shared" si="1"/>
        <v>0.56000000000005912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23296.94</v>
      </c>
      <c r="D259" s="1">
        <f>'PR-RAS'!E263</f>
        <v>24720.73</v>
      </c>
      <c r="E259" s="1">
        <v>0</v>
      </c>
      <c r="F259" s="1">
        <v>0</v>
      </c>
      <c r="G259" s="2">
        <f t="shared" si="0"/>
        <v>18766.5072</v>
      </c>
      <c r="H259" s="2">
        <f t="shared" si="1"/>
        <v>0.33000000000174623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23296.94</v>
      </c>
      <c r="D260" s="1">
        <f>'PR-RAS'!E264</f>
        <v>21520.73</v>
      </c>
      <c r="E260" s="1">
        <v>0</v>
      </c>
      <c r="F260" s="1">
        <v>0</v>
      </c>
      <c r="G260" s="2">
        <f t="shared" si="0"/>
        <v>17181.6456</v>
      </c>
      <c r="H260" s="2">
        <f t="shared" si="1"/>
        <v>0.33000000000174623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23296.94</v>
      </c>
      <c r="D261" s="1">
        <f>'PR-RAS'!E265</f>
        <v>21520.73</v>
      </c>
      <c r="E261" s="1">
        <v>0</v>
      </c>
      <c r="F261" s="1">
        <v>0</v>
      </c>
      <c r="G261" s="2">
        <f t="shared" si="0"/>
        <v>17247.984</v>
      </c>
      <c r="H261" s="2">
        <f t="shared" si="1"/>
        <v>0.33000000000174623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3200</v>
      </c>
      <c r="E264" s="1">
        <v>0</v>
      </c>
      <c r="F264" s="1">
        <v>0</v>
      </c>
      <c r="G264" s="2">
        <f t="shared" si="0"/>
        <v>1683.2</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3200</v>
      </c>
      <c r="E265" s="1">
        <v>0</v>
      </c>
      <c r="F265" s="1">
        <v>0</v>
      </c>
      <c r="G265" s="2">
        <f t="shared" ref="G265:G521" si="8">(B265/1000)*(C265*1+D265*2)</f>
        <v>1689.6000000000001</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119676.08</v>
      </c>
      <c r="D285" s="1">
        <f>'PR-RAS'!E289</f>
        <v>195217.09000000003</v>
      </c>
      <c r="E285" s="1">
        <v>0</v>
      </c>
      <c r="F285" s="1">
        <v>0</v>
      </c>
      <c r="G285" s="2">
        <f t="shared" si="8"/>
        <v>144871.31384000002</v>
      </c>
      <c r="H285" s="2">
        <f t="shared" si="9"/>
        <v>0.1700000000273576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51350.690000000017</v>
      </c>
      <c r="D286" s="1">
        <f>'PR-RAS'!E290</f>
        <v>0</v>
      </c>
      <c r="E286" s="1">
        <v>0</v>
      </c>
      <c r="F286" s="1">
        <v>0</v>
      </c>
      <c r="G286" s="2">
        <f t="shared" si="8"/>
        <v>14634.946650000004</v>
      </c>
      <c r="H286" s="2">
        <f t="shared" si="9"/>
        <v>0.30999999998311978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59236.74000000002</v>
      </c>
      <c r="E287" s="1">
        <v>0</v>
      </c>
      <c r="F287" s="1">
        <v>0</v>
      </c>
      <c r="G287" s="2">
        <f t="shared" si="8"/>
        <v>33883.415280000008</v>
      </c>
      <c r="H287" s="2">
        <f t="shared" si="9"/>
        <v>0.2599999999802094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133738.1</v>
      </c>
      <c r="D288" s="1">
        <f>'PR-RAS'!E292</f>
        <v>78958.490000000005</v>
      </c>
      <c r="E288" s="1">
        <v>0</v>
      </c>
      <c r="F288" s="1">
        <v>0</v>
      </c>
      <c r="G288" s="2">
        <f t="shared" si="8"/>
        <v>83705.007960000003</v>
      </c>
      <c r="H288" s="2">
        <f t="shared" si="9"/>
        <v>0.59000000001105946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136899.67000000001</v>
      </c>
      <c r="D290" s="1">
        <f>'PR-RAS'!E294</f>
        <v>103982.93</v>
      </c>
      <c r="E290" s="1">
        <v>0</v>
      </c>
      <c r="F290" s="1">
        <v>0</v>
      </c>
      <c r="G290" s="2">
        <f t="shared" si="8"/>
        <v>99666.138170000006</v>
      </c>
      <c r="H290" s="2">
        <f t="shared" si="9"/>
        <v>0.39999999999417923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1061.78</v>
      </c>
      <c r="E293" s="1">
        <v>0</v>
      </c>
      <c r="F293" s="1">
        <v>0</v>
      </c>
      <c r="G293" s="2">
        <f t="shared" si="8"/>
        <v>620.07952</v>
      </c>
      <c r="H293" s="2">
        <f t="shared" si="9"/>
        <v>0.22000000000002728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1061.78</v>
      </c>
      <c r="E306" s="1">
        <v>0</v>
      </c>
      <c r="F306" s="1">
        <v>0</v>
      </c>
      <c r="G306" s="2">
        <f t="shared" si="8"/>
        <v>647.68579999999997</v>
      </c>
      <c r="H306" s="2">
        <f t="shared" si="9"/>
        <v>0.22000000000002728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1061.78</v>
      </c>
      <c r="E307" s="1">
        <v>0</v>
      </c>
      <c r="F307" s="1">
        <v>0</v>
      </c>
      <c r="G307" s="2">
        <f t="shared" si="8"/>
        <v>649.80935999999997</v>
      </c>
      <c r="H307" s="2">
        <f t="shared" si="9"/>
        <v>0.22000000000002728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1061.78</v>
      </c>
      <c r="E311" s="1">
        <v>0</v>
      </c>
      <c r="F311" s="1">
        <v>0</v>
      </c>
      <c r="G311" s="2">
        <f t="shared" si="8"/>
        <v>658.30359999999996</v>
      </c>
      <c r="H311" s="2">
        <f t="shared" si="9"/>
        <v>0.22000000000002728</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92590.76</v>
      </c>
      <c r="D345" s="1">
        <f>'PR-RAS'!E350</f>
        <v>95403.15</v>
      </c>
      <c r="E345" s="1">
        <v>0</v>
      </c>
      <c r="F345" s="1">
        <v>0</v>
      </c>
      <c r="G345" s="2">
        <f t="shared" si="8"/>
        <v>97488.588639999987</v>
      </c>
      <c r="H345" s="2">
        <f t="shared" si="9"/>
        <v>0.38999999999941792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779.75</v>
      </c>
      <c r="D346" s="1">
        <f>'PR-RAS'!E351</f>
        <v>4664.3999999999996</v>
      </c>
      <c r="E346" s="1">
        <v>0</v>
      </c>
      <c r="F346" s="1">
        <v>0</v>
      </c>
      <c r="G346" s="2">
        <f t="shared" si="8"/>
        <v>3487.4497499999993</v>
      </c>
      <c r="H346" s="2">
        <f t="shared" si="9"/>
        <v>0.6499999999996362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779.75</v>
      </c>
      <c r="D351" s="1">
        <f>'PR-RAS'!E356</f>
        <v>4664.3999999999996</v>
      </c>
      <c r="E351" s="1">
        <v>0</v>
      </c>
      <c r="F351" s="1">
        <v>0</v>
      </c>
      <c r="G351" s="2">
        <f t="shared" si="8"/>
        <v>3537.9924999999994</v>
      </c>
      <c r="H351" s="2">
        <f t="shared" si="9"/>
        <v>0.6499999999996362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779.75</v>
      </c>
      <c r="D357" s="1">
        <f>'PR-RAS'!E362</f>
        <v>4664.3999999999996</v>
      </c>
      <c r="E357" s="1">
        <v>0</v>
      </c>
      <c r="F357" s="1">
        <v>0</v>
      </c>
      <c r="G357" s="2">
        <f t="shared" si="8"/>
        <v>3598.6437999999994</v>
      </c>
      <c r="H357" s="2">
        <f t="shared" si="9"/>
        <v>0.6499999999996362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91811.01</v>
      </c>
      <c r="D358" s="1">
        <f>'PR-RAS'!E363</f>
        <v>90738.75</v>
      </c>
      <c r="E358" s="1">
        <v>0</v>
      </c>
      <c r="F358" s="1">
        <v>0</v>
      </c>
      <c r="G358" s="2">
        <f t="shared" si="8"/>
        <v>97563.998070000001</v>
      </c>
      <c r="H358" s="2">
        <f t="shared" si="9"/>
        <v>0.25999999999476131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91412.84</v>
      </c>
      <c r="D359" s="1">
        <f>'PR-RAS'!E364</f>
        <v>90738.75</v>
      </c>
      <c r="E359" s="1">
        <v>0</v>
      </c>
      <c r="F359" s="1">
        <v>0</v>
      </c>
      <c r="G359" s="2">
        <f t="shared" si="8"/>
        <v>97694.741719999991</v>
      </c>
      <c r="H359" s="2">
        <f t="shared" si="9"/>
        <v>0.41000000000349246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86269.83</v>
      </c>
      <c r="D361" s="1">
        <f>'PR-RAS'!E366</f>
        <v>0</v>
      </c>
      <c r="E361" s="1">
        <v>0</v>
      </c>
      <c r="F361" s="1">
        <v>0</v>
      </c>
      <c r="G361" s="2">
        <f t="shared" si="8"/>
        <v>31057.138800000001</v>
      </c>
      <c r="H361" s="2">
        <f t="shared" si="9"/>
        <v>0.16999999999825377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5143.01</v>
      </c>
      <c r="D363" s="1">
        <f>'PR-RAS'!E368</f>
        <v>90738.75</v>
      </c>
      <c r="E363" s="1">
        <v>0</v>
      </c>
      <c r="F363" s="1">
        <v>0</v>
      </c>
      <c r="G363" s="2">
        <f t="shared" si="8"/>
        <v>67556.624620000002</v>
      </c>
      <c r="H363" s="2">
        <f t="shared" si="9"/>
        <v>0.26000000000021828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398.17</v>
      </c>
      <c r="D378" s="1">
        <f>'PR-RAS'!E383</f>
        <v>0</v>
      </c>
      <c r="E378" s="1">
        <v>0</v>
      </c>
      <c r="F378" s="1">
        <v>0</v>
      </c>
      <c r="G378" s="2">
        <f t="shared" si="8"/>
        <v>150.11009000000001</v>
      </c>
      <c r="H378" s="2">
        <f t="shared" si="9"/>
        <v>0.17000000000001592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398.17</v>
      </c>
      <c r="D379" s="1">
        <f>'PR-RAS'!E384</f>
        <v>0</v>
      </c>
      <c r="E379" s="1">
        <v>0</v>
      </c>
      <c r="F379" s="1">
        <v>0</v>
      </c>
      <c r="G379" s="2">
        <f t="shared" si="8"/>
        <v>150.50826000000001</v>
      </c>
      <c r="H379" s="2">
        <f t="shared" si="9"/>
        <v>0.17000000000001592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92590.76</v>
      </c>
      <c r="D403" s="1">
        <f>'PR-RAS'!E408</f>
        <v>94341.37</v>
      </c>
      <c r="E403" s="1">
        <v>0</v>
      </c>
      <c r="F403" s="1">
        <v>0</v>
      </c>
      <c r="G403" s="2">
        <f t="shared" si="8"/>
        <v>113071.947</v>
      </c>
      <c r="H403" s="2">
        <f t="shared" si="9"/>
        <v>0.61000000000058208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171026.77000000002</v>
      </c>
      <c r="D407" s="1">
        <f>'PR-RAS'!E412</f>
        <v>137042.13</v>
      </c>
      <c r="E407" s="1">
        <v>0</v>
      </c>
      <c r="F407" s="1">
        <v>0</v>
      </c>
      <c r="G407" s="2">
        <f t="shared" si="8"/>
        <v>180715.07818000001</v>
      </c>
      <c r="H407" s="2">
        <f t="shared" si="9"/>
        <v>0.35999999998603016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212266.84</v>
      </c>
      <c r="D408" s="1">
        <f>'PR-RAS'!E413</f>
        <v>290620.24</v>
      </c>
      <c r="E408" s="1">
        <v>0</v>
      </c>
      <c r="F408" s="1">
        <v>0</v>
      </c>
      <c r="G408" s="2">
        <f t="shared" si="8"/>
        <v>322957.47923999996</v>
      </c>
      <c r="H408" s="2">
        <f t="shared" si="9"/>
        <v>0.39999999999417923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41240.069999999978</v>
      </c>
      <c r="D410" s="1">
        <f>'PR-RAS'!E415</f>
        <v>153578.10999999999</v>
      </c>
      <c r="E410" s="1">
        <v>0</v>
      </c>
      <c r="F410" s="1">
        <v>0</v>
      </c>
      <c r="G410" s="2">
        <f t="shared" si="8"/>
        <v>142494.08260999995</v>
      </c>
      <c r="H410" s="2">
        <f t="shared" si="9"/>
        <v>0.17999999996391125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133738.1</v>
      </c>
      <c r="D411" s="1">
        <f>'PR-RAS'!E416</f>
        <v>78958.490000000005</v>
      </c>
      <c r="E411" s="1">
        <v>0</v>
      </c>
      <c r="F411" s="1">
        <v>0</v>
      </c>
      <c r="G411" s="2">
        <f t="shared" si="8"/>
        <v>119578.5828</v>
      </c>
      <c r="H411" s="2">
        <f t="shared" si="9"/>
        <v>0.59000000001105946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136899.67000000001</v>
      </c>
      <c r="D413" s="1">
        <f>'PR-RAS'!E418</f>
        <v>103982.93</v>
      </c>
      <c r="E413" s="1">
        <v>0</v>
      </c>
      <c r="F413" s="1">
        <v>0</v>
      </c>
      <c r="G413" s="2">
        <f t="shared" si="8"/>
        <v>142084.59836</v>
      </c>
      <c r="H413" s="2">
        <f t="shared" si="9"/>
        <v>0.39999999999417923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5975.79</v>
      </c>
      <c r="E522" s="1">
        <v>0</v>
      </c>
      <c r="F522" s="1">
        <v>0</v>
      </c>
      <c r="G522" s="2">
        <f t="shared" ref="G522:G809" si="10">(B522/1000)*(C522*1+D522*2)</f>
        <v>6226.7731800000001</v>
      </c>
      <c r="H522" s="2">
        <f t="shared" ref="H522:H809" si="11">ABS(C522-ROUND(C522,0))+ABS(D522-ROUND(D522,0))</f>
        <v>0.21000000000003638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5975.79</v>
      </c>
      <c r="E587" s="1">
        <v>0</v>
      </c>
      <c r="F587" s="1">
        <v>0</v>
      </c>
      <c r="G587" s="2">
        <f t="shared" si="10"/>
        <v>7003.6258799999996</v>
      </c>
      <c r="H587" s="2">
        <f t="shared" si="11"/>
        <v>0.21000000000003638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5975.79</v>
      </c>
      <c r="E611" s="1">
        <v>0</v>
      </c>
      <c r="F611" s="1">
        <v>0</v>
      </c>
      <c r="G611" s="2">
        <f t="shared" si="10"/>
        <v>7290.4637999999995</v>
      </c>
      <c r="H611" s="2">
        <f t="shared" si="11"/>
        <v>0.21000000000003638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5975.79</v>
      </c>
      <c r="E612" s="1">
        <v>0</v>
      </c>
      <c r="F612" s="1">
        <v>0</v>
      </c>
      <c r="G612" s="2">
        <f t="shared" si="10"/>
        <v>7302.4153799999995</v>
      </c>
      <c r="H612" s="2">
        <f t="shared" si="11"/>
        <v>0.21000000000003638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5975.79</v>
      </c>
      <c r="E630" s="1">
        <v>0</v>
      </c>
      <c r="F630" s="1">
        <v>0</v>
      </c>
      <c r="G630" s="2">
        <f t="shared" si="10"/>
        <v>7517.5438199999999</v>
      </c>
      <c r="H630" s="2">
        <f t="shared" si="11"/>
        <v>0.21000000000003638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171026.77000000002</v>
      </c>
      <c r="D633" s="1">
        <f>'PR-RAS'!E639</f>
        <v>137042.13</v>
      </c>
      <c r="E633" s="1">
        <v>0</v>
      </c>
      <c r="F633" s="1">
        <v>0</v>
      </c>
      <c r="G633" s="2">
        <f t="shared" si="10"/>
        <v>281310.17096000002</v>
      </c>
      <c r="H633" s="2">
        <f t="shared" si="11"/>
        <v>0.35999999998603016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212266.84</v>
      </c>
      <c r="D634" s="1">
        <f>'PR-RAS'!E640</f>
        <v>296596.02999999997</v>
      </c>
      <c r="E634" s="1">
        <v>0</v>
      </c>
      <c r="F634" s="1">
        <v>0</v>
      </c>
      <c r="G634" s="2">
        <f t="shared" si="10"/>
        <v>509855.48369999992</v>
      </c>
      <c r="H634" s="2">
        <f t="shared" si="11"/>
        <v>0.18999999997322448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41240.069999999978</v>
      </c>
      <c r="D636" s="1">
        <f>'PR-RAS'!E642</f>
        <v>159553.89999999997</v>
      </c>
      <c r="E636" s="1">
        <v>0</v>
      </c>
      <c r="F636" s="1">
        <v>0</v>
      </c>
      <c r="G636" s="2">
        <f t="shared" si="10"/>
        <v>228820.89744999993</v>
      </c>
      <c r="H636" s="2">
        <f t="shared" si="11"/>
        <v>0.17000000001280569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133738.1</v>
      </c>
      <c r="D637" s="1">
        <f>'PR-RAS'!E643</f>
        <v>78958.490000000005</v>
      </c>
      <c r="E637" s="1">
        <v>0</v>
      </c>
      <c r="F637" s="1">
        <v>0</v>
      </c>
      <c r="G637" s="2">
        <f t="shared" si="10"/>
        <v>185492.63088000001</v>
      </c>
      <c r="H637" s="2">
        <f t="shared" si="11"/>
        <v>0.59000000001105946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92498.030000000028</v>
      </c>
      <c r="D639" s="1">
        <f>'PR-RAS'!E645</f>
        <v>0</v>
      </c>
      <c r="E639" s="1">
        <v>0</v>
      </c>
      <c r="F639" s="1">
        <v>0</v>
      </c>
      <c r="G639" s="2">
        <f t="shared" si="10"/>
        <v>59013.743140000021</v>
      </c>
      <c r="H639" s="2">
        <f t="shared" si="11"/>
        <v>3.0000000027939677E-2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80595.40999999996</v>
      </c>
      <c r="E640" s="1">
        <v>0</v>
      </c>
      <c r="F640" s="1">
        <v>0</v>
      </c>
      <c r="G640" s="2">
        <f t="shared" si="10"/>
        <v>103000.93397999994</v>
      </c>
      <c r="H640" s="2">
        <f t="shared" si="11"/>
        <v>0.40999999995983671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10400.75</v>
      </c>
      <c r="D641" s="1">
        <f>'PR-RAS'!E647</f>
        <v>9515.9</v>
      </c>
      <c r="E641" s="1">
        <v>0</v>
      </c>
      <c r="F641" s="1">
        <v>0</v>
      </c>
      <c r="G641" s="2">
        <f t="shared" si="10"/>
        <v>18836.831999999999</v>
      </c>
      <c r="H641" s="2">
        <f t="shared" si="11"/>
        <v>0.3500000000003638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229392.24</v>
      </c>
      <c r="D642" s="1">
        <f>'PR-RAS'!E649</f>
        <v>202490.37</v>
      </c>
      <c r="E642" s="1">
        <v>0</v>
      </c>
      <c r="F642" s="1">
        <v>0</v>
      </c>
      <c r="G642" s="2">
        <f t="shared" si="10"/>
        <v>406633.08017999999</v>
      </c>
      <c r="H642" s="2">
        <f t="shared" si="11"/>
        <v>0.60999999998603016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169122.41</v>
      </c>
      <c r="D643" s="1">
        <f>'PR-RAS'!E650</f>
        <v>142801.79999999999</v>
      </c>
      <c r="E643" s="1">
        <v>0</v>
      </c>
      <c r="F643" s="1">
        <v>0</v>
      </c>
      <c r="G643" s="2">
        <f t="shared" si="10"/>
        <v>291934.09841999999</v>
      </c>
      <c r="H643" s="2">
        <f t="shared" si="11"/>
        <v>0.61000000001513399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164843.32</v>
      </c>
      <c r="D644" s="1">
        <f>'PR-RAS'!E651</f>
        <v>272341.40000000002</v>
      </c>
      <c r="E644" s="1">
        <v>0</v>
      </c>
      <c r="F644" s="1">
        <v>0</v>
      </c>
      <c r="G644" s="2">
        <f t="shared" si="10"/>
        <v>456225.2951600001</v>
      </c>
      <c r="H644" s="2">
        <f t="shared" si="11"/>
        <v>0.72000000003026798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233671.33000000002</v>
      </c>
      <c r="D645" s="1">
        <f>'PR-RAS'!E652</f>
        <v>72950.76999999996</v>
      </c>
      <c r="E645" s="1">
        <v>0</v>
      </c>
      <c r="F645" s="1">
        <v>0</v>
      </c>
      <c r="G645" s="2">
        <f t="shared" si="10"/>
        <v>244444.92827999996</v>
      </c>
      <c r="H645" s="2">
        <f t="shared" si="11"/>
        <v>0.56000000005587935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v>
      </c>
      <c r="D646" s="1">
        <f>'PR-RAS'!E653</f>
        <v>36</v>
      </c>
      <c r="E646" s="1">
        <v>0</v>
      </c>
      <c r="F646" s="1">
        <v>0</v>
      </c>
      <c r="G646" s="2">
        <f t="shared" si="10"/>
        <v>53.535000000000004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34</v>
      </c>
      <c r="E648" s="1">
        <v>0</v>
      </c>
      <c r="F648" s="1">
        <v>0</v>
      </c>
      <c r="G648" s="2">
        <f t="shared" si="10"/>
        <v>49.819000000000003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48626.71</v>
      </c>
      <c r="D654" s="1">
        <f>'PR-RAS'!E661</f>
        <v>50581</v>
      </c>
      <c r="E654" s="1">
        <v>0</v>
      </c>
      <c r="F654" s="1">
        <v>0</v>
      </c>
      <c r="G654" s="2">
        <f t="shared" si="10"/>
        <v>97812.027629999997</v>
      </c>
      <c r="H654" s="2">
        <f t="shared" si="11"/>
        <v>0.29000000000087311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3318.07</v>
      </c>
      <c r="D656" s="1">
        <f>'PR-RAS'!E663</f>
        <v>0</v>
      </c>
      <c r="E656" s="1">
        <v>0</v>
      </c>
      <c r="F656" s="1">
        <v>0</v>
      </c>
      <c r="G656" s="2">
        <f t="shared" si="10"/>
        <v>2173.3358500000004</v>
      </c>
      <c r="H656" s="2">
        <f t="shared" si="11"/>
        <v>7.0000000000163709E-2</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9954.2099999999991</v>
      </c>
      <c r="D657" s="1">
        <f>'PR-RAS'!E664</f>
        <v>12443.43</v>
      </c>
      <c r="E657" s="1">
        <v>0</v>
      </c>
      <c r="F657" s="1">
        <v>0</v>
      </c>
      <c r="G657" s="2">
        <f t="shared" si="10"/>
        <v>22855.74192</v>
      </c>
      <c r="H657" s="2">
        <f t="shared" si="11"/>
        <v>0.63999999999941792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24670.52</v>
      </c>
      <c r="D666" s="1">
        <f>'PR-RAS'!E673</f>
        <v>0</v>
      </c>
      <c r="E666" s="1">
        <v>0</v>
      </c>
      <c r="F666" s="1">
        <v>0</v>
      </c>
      <c r="G666" s="2">
        <f t="shared" si="10"/>
        <v>16405.895800000002</v>
      </c>
      <c r="H666" s="2">
        <f t="shared" si="11"/>
        <v>0.47999999999956344</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13099.99</v>
      </c>
      <c r="D687" s="1">
        <f>'PR-RAS'!E694</f>
        <v>0</v>
      </c>
      <c r="E687" s="1">
        <v>0</v>
      </c>
      <c r="F687" s="1">
        <v>0</v>
      </c>
      <c r="G687" s="2">
        <f t="shared" si="10"/>
        <v>8986.5931400000009</v>
      </c>
      <c r="H687" s="2">
        <f t="shared" si="11"/>
        <v>1.0000000000218279E-2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244.83</v>
      </c>
      <c r="D711" s="1">
        <f>'PR-RAS'!E718</f>
        <v>388.08</v>
      </c>
      <c r="E711" s="1">
        <v>0</v>
      </c>
      <c r="F711" s="1">
        <v>0</v>
      </c>
      <c r="G711" s="2">
        <f t="shared" si="10"/>
        <v>724.90289999999993</v>
      </c>
      <c r="H711" s="2">
        <f t="shared" si="11"/>
        <v>0.24999999999997158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43.8</v>
      </c>
      <c r="D713" s="1">
        <f>'PR-RAS'!E720</f>
        <v>0</v>
      </c>
      <c r="E713" s="1">
        <v>0</v>
      </c>
      <c r="F713" s="1">
        <v>0</v>
      </c>
      <c r="G713" s="2">
        <f t="shared" si="10"/>
        <v>31.185599999999997</v>
      </c>
      <c r="H713" s="2">
        <f t="shared" si="11"/>
        <v>0.20000000000000284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481.61</v>
      </c>
      <c r="D715" s="1">
        <f>'PR-RAS'!E722</f>
        <v>481.59</v>
      </c>
      <c r="E715" s="1">
        <v>0</v>
      </c>
      <c r="F715" s="1">
        <v>0</v>
      </c>
      <c r="G715" s="2">
        <f t="shared" si="10"/>
        <v>1031.58006</v>
      </c>
      <c r="H715" s="2">
        <f t="shared" si="11"/>
        <v>0.80000000000001137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2538.5100000000002</v>
      </c>
      <c r="D718" s="1">
        <f>'PR-RAS'!E725</f>
        <v>2397.92</v>
      </c>
      <c r="E718" s="1">
        <v>0</v>
      </c>
      <c r="F718" s="1">
        <v>0</v>
      </c>
      <c r="G718" s="2">
        <f t="shared" si="10"/>
        <v>5258.7289499999997</v>
      </c>
      <c r="H718" s="2">
        <f t="shared" si="11"/>
        <v>0.56999999999970896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309.12</v>
      </c>
      <c r="D752" s="1">
        <f>'PR-RAS'!E759</f>
        <v>233.28</v>
      </c>
      <c r="E752" s="1">
        <v>0</v>
      </c>
      <c r="F752" s="1">
        <v>0</v>
      </c>
      <c r="G752" s="2">
        <f t="shared" si="10"/>
        <v>582.53568000000007</v>
      </c>
      <c r="H752" s="2">
        <f t="shared" si="11"/>
        <v>0.40000000000000568</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1931.08</v>
      </c>
      <c r="D809" s="1">
        <f>'PR-RAS'!E816</f>
        <v>2512.5100000000002</v>
      </c>
      <c r="E809" s="1">
        <v>0</v>
      </c>
      <c r="F809" s="1">
        <v>0</v>
      </c>
      <c r="G809" s="2">
        <f t="shared" si="10"/>
        <v>5620.528800000001</v>
      </c>
      <c r="H809" s="2">
        <f t="shared" si="11"/>
        <v>0.56999999999970896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1493.13</v>
      </c>
      <c r="D812" s="1">
        <f>'PR-RAS'!E819</f>
        <v>1493.1</v>
      </c>
      <c r="E812" s="1">
        <v>0</v>
      </c>
      <c r="F812" s="1">
        <v>0</v>
      </c>
      <c r="G812" s="2">
        <f t="shared" si="18"/>
        <v>3632.7366300000003</v>
      </c>
      <c r="H812" s="2">
        <f t="shared" si="19"/>
        <v>0.23000000000001819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530.89</v>
      </c>
      <c r="D814" s="1">
        <f>'PR-RAS'!E821</f>
        <v>1725.39</v>
      </c>
      <c r="E814" s="1">
        <v>0</v>
      </c>
      <c r="F814" s="1">
        <v>0</v>
      </c>
      <c r="G814" s="2">
        <f t="shared" si="18"/>
        <v>3237.09771</v>
      </c>
      <c r="H814" s="2">
        <f t="shared" si="19"/>
        <v>0.50000000000011369</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1006.67</v>
      </c>
      <c r="D817" s="1">
        <f>'PR-RAS'!E824</f>
        <v>1456.87</v>
      </c>
      <c r="E817" s="1">
        <v>0</v>
      </c>
      <c r="F817" s="1">
        <v>0</v>
      </c>
      <c r="G817" s="2">
        <f t="shared" si="18"/>
        <v>3199.0545599999996</v>
      </c>
      <c r="H817" s="2">
        <f t="shared" si="19"/>
        <v>0.46000000000015007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139.36000000000001</v>
      </c>
      <c r="E821" s="1">
        <v>0</v>
      </c>
      <c r="F821" s="1">
        <v>0</v>
      </c>
      <c r="G821" s="2">
        <f t="shared" si="18"/>
        <v>228.5504</v>
      </c>
      <c r="H821" s="2">
        <f t="shared" si="19"/>
        <v>0.36000000000001364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132.72</v>
      </c>
      <c r="E822" s="1">
        <v>0</v>
      </c>
      <c r="F822" s="1">
        <v>0</v>
      </c>
      <c r="G822" s="2">
        <f t="shared" si="18"/>
        <v>217.92623999999998</v>
      </c>
      <c r="H822" s="2">
        <f t="shared" si="19"/>
        <v>0.28000000000000114</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5975.79</v>
      </c>
      <c r="E961" s="1">
        <v>0</v>
      </c>
      <c r="F961" s="1">
        <v>0</v>
      </c>
      <c r="G961" s="2">
        <f t="shared" si="18"/>
        <v>11473.516799999999</v>
      </c>
      <c r="H961" s="2">
        <f t="shared" si="19"/>
        <v>0.21000000000003638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145146.73000000001</v>
      </c>
      <c r="D1480" s="6"/>
      <c r="E1480" s="6">
        <v>0</v>
      </c>
      <c r="F1480" s="6">
        <v>0</v>
      </c>
      <c r="G1480" s="7">
        <f t="shared" ref="G1480:G1580" si="34">B1480/1000*C1480</f>
        <v>145.14673000000002</v>
      </c>
      <c r="H1480" s="7">
        <f t="shared" ref="H1480:H1580" si="35">ABS(C1480-ROUND(C1480,0))</f>
        <v>0.26999999998952262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237284.81999999998</v>
      </c>
      <c r="D1481" s="1">
        <v>0</v>
      </c>
      <c r="E1481" s="1">
        <v>0</v>
      </c>
      <c r="F1481" s="1">
        <v>0</v>
      </c>
      <c r="G1481" s="2">
        <f t="shared" si="34"/>
        <v>474.56963999999999</v>
      </c>
      <c r="H1481" s="2">
        <f t="shared" si="35"/>
        <v>0.18000000002211891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141881.66999999998</v>
      </c>
      <c r="D1483" s="1">
        <v>0</v>
      </c>
      <c r="E1483" s="1">
        <v>0</v>
      </c>
      <c r="F1483" s="1">
        <v>0</v>
      </c>
      <c r="G1483" s="2">
        <f t="shared" si="34"/>
        <v>567.52667999999994</v>
      </c>
      <c r="H1483" s="2">
        <f t="shared" si="35"/>
        <v>0.33000000001629815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94260.51</v>
      </c>
      <c r="D1484" s="1">
        <v>0</v>
      </c>
      <c r="E1484" s="1">
        <v>0</v>
      </c>
      <c r="F1484" s="1">
        <v>0</v>
      </c>
      <c r="G1484" s="2">
        <f t="shared" si="34"/>
        <v>471.30255</v>
      </c>
      <c r="H1484" s="2">
        <f t="shared" si="35"/>
        <v>0.49000000000523869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44594.21</v>
      </c>
      <c r="D1485" s="1">
        <v>0</v>
      </c>
      <c r="E1485" s="1">
        <v>0</v>
      </c>
      <c r="F1485" s="1">
        <v>0</v>
      </c>
      <c r="G1485" s="2">
        <f t="shared" si="34"/>
        <v>267.56526000000002</v>
      </c>
      <c r="H1485" s="2">
        <f t="shared" si="35"/>
        <v>0.20999999999912689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116.45</v>
      </c>
      <c r="D1486" s="1">
        <v>0</v>
      </c>
      <c r="E1486" s="1">
        <v>0</v>
      </c>
      <c r="F1486" s="1">
        <v>0</v>
      </c>
      <c r="G1486" s="2">
        <f t="shared" si="34"/>
        <v>0.81515000000000004</v>
      </c>
      <c r="H1486" s="2">
        <f t="shared" si="35"/>
        <v>0.45000000000000284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233.28</v>
      </c>
      <c r="D1487" s="1">
        <v>0</v>
      </c>
      <c r="E1487" s="1">
        <v>0</v>
      </c>
      <c r="F1487" s="1">
        <v>0</v>
      </c>
      <c r="G1487" s="2">
        <f t="shared" si="34"/>
        <v>1.8662400000000001</v>
      </c>
      <c r="H1487" s="2">
        <f t="shared" si="35"/>
        <v>0.28000000000000114</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1432.61</v>
      </c>
      <c r="D1489" s="1">
        <v>0</v>
      </c>
      <c r="E1489" s="1">
        <v>0</v>
      </c>
      <c r="F1489" s="1">
        <v>0</v>
      </c>
      <c r="G1489" s="2">
        <f t="shared" si="34"/>
        <v>14.326099999999999</v>
      </c>
      <c r="H1489" s="2">
        <f t="shared" si="35"/>
        <v>0.39000000000010004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1244.6099999999999</v>
      </c>
      <c r="D1491" s="1">
        <v>0</v>
      </c>
      <c r="E1491" s="1">
        <v>0</v>
      </c>
      <c r="F1491" s="1">
        <v>0</v>
      </c>
      <c r="G1491" s="2">
        <f t="shared" si="34"/>
        <v>14.935319999999999</v>
      </c>
      <c r="H1491" s="2">
        <f t="shared" si="35"/>
        <v>0.39000000000010004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95403.15</v>
      </c>
      <c r="D1492" s="1">
        <v>0</v>
      </c>
      <c r="E1492" s="1">
        <v>0</v>
      </c>
      <c r="F1492" s="1">
        <v>0</v>
      </c>
      <c r="G1492" s="2">
        <f t="shared" si="34"/>
        <v>1240.2409499999999</v>
      </c>
      <c r="H1492" s="2">
        <f t="shared" si="35"/>
        <v>0.14999999999417923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213169.36000000002</v>
      </c>
      <c r="D1499" s="1">
        <v>0</v>
      </c>
      <c r="E1499" s="1">
        <v>0</v>
      </c>
      <c r="F1499" s="1">
        <v>0</v>
      </c>
      <c r="G1499" s="2">
        <f t="shared" si="34"/>
        <v>4263.3872000000001</v>
      </c>
      <c r="H1499" s="2">
        <f t="shared" si="35"/>
        <v>0.36000000001513399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141528.06</v>
      </c>
      <c r="D1501" s="1">
        <v>0</v>
      </c>
      <c r="E1501" s="1">
        <v>0</v>
      </c>
      <c r="F1501" s="1">
        <v>0</v>
      </c>
      <c r="G1501" s="2">
        <f t="shared" si="34"/>
        <v>3113.6173199999998</v>
      </c>
      <c r="H1501" s="2">
        <f t="shared" si="35"/>
        <v>5.9999999997671694E-2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92031.5</v>
      </c>
      <c r="D1502" s="1">
        <v>0</v>
      </c>
      <c r="E1502" s="1">
        <v>0</v>
      </c>
      <c r="F1502" s="1">
        <v>0</v>
      </c>
      <c r="G1502" s="2">
        <f t="shared" si="34"/>
        <v>2116.7244999999998</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43822.92</v>
      </c>
      <c r="D1503" s="1">
        <v>0</v>
      </c>
      <c r="E1503" s="1">
        <v>0</v>
      </c>
      <c r="F1503" s="1">
        <v>0</v>
      </c>
      <c r="G1503" s="2">
        <f t="shared" si="34"/>
        <v>1051.75008</v>
      </c>
      <c r="H1503" s="2">
        <f t="shared" si="35"/>
        <v>8.000000000174623E-2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314.81</v>
      </c>
      <c r="D1504" s="1">
        <v>0</v>
      </c>
      <c r="E1504" s="1">
        <v>0</v>
      </c>
      <c r="F1504" s="1">
        <v>0</v>
      </c>
      <c r="G1504" s="2">
        <f t="shared" si="34"/>
        <v>7.8702500000000004</v>
      </c>
      <c r="H1504" s="2">
        <f t="shared" si="35"/>
        <v>0.18999999999999773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913.89</v>
      </c>
      <c r="D1505" s="1">
        <v>0</v>
      </c>
      <c r="E1505" s="1">
        <v>0</v>
      </c>
      <c r="F1505" s="1">
        <v>0</v>
      </c>
      <c r="G1505" s="2">
        <f t="shared" si="34"/>
        <v>23.761139999999997</v>
      </c>
      <c r="H1505" s="2">
        <f t="shared" si="35"/>
        <v>0.11000000000001364</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2793.46</v>
      </c>
      <c r="D1507" s="1">
        <v>0</v>
      </c>
      <c r="E1507" s="1">
        <v>0</v>
      </c>
      <c r="F1507" s="1">
        <v>0</v>
      </c>
      <c r="G1507" s="2">
        <f t="shared" si="34"/>
        <v>78.216880000000003</v>
      </c>
      <c r="H1507" s="2">
        <f t="shared" si="35"/>
        <v>0.46000000000003638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1651.48</v>
      </c>
      <c r="D1509" s="1">
        <v>0</v>
      </c>
      <c r="E1509" s="1">
        <v>0</v>
      </c>
      <c r="F1509" s="1">
        <v>0</v>
      </c>
      <c r="G1509" s="2">
        <f t="shared" si="34"/>
        <v>49.544399999999996</v>
      </c>
      <c r="H1509" s="2">
        <f t="shared" si="35"/>
        <v>0.48000000000001819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65665.509999999995</v>
      </c>
      <c r="D1510" s="1">
        <v>0</v>
      </c>
      <c r="E1510" s="1">
        <v>0</v>
      </c>
      <c r="F1510" s="1">
        <v>0</v>
      </c>
      <c r="G1510" s="2">
        <f t="shared" si="34"/>
        <v>2035.6308099999999</v>
      </c>
      <c r="H1510" s="2">
        <f t="shared" si="35"/>
        <v>0.49000000000523869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5975.79</v>
      </c>
      <c r="D1511" s="1">
        <v>0</v>
      </c>
      <c r="E1511" s="1">
        <v>0</v>
      </c>
      <c r="F1511" s="1">
        <v>0</v>
      </c>
      <c r="G1511" s="2">
        <f t="shared" si="34"/>
        <v>191.22528</v>
      </c>
      <c r="H1511" s="2">
        <f t="shared" si="35"/>
        <v>0.21000000000003638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5975.79</v>
      </c>
      <c r="D1515" s="1">
        <v>0</v>
      </c>
      <c r="E1515" s="1">
        <v>0</v>
      </c>
      <c r="F1515" s="1">
        <v>0</v>
      </c>
      <c r="G1515" s="2">
        <f t="shared" si="34"/>
        <v>215.12843999999998</v>
      </c>
      <c r="H1515" s="2">
        <f t="shared" si="35"/>
        <v>0.21000000000003638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169262.18999999997</v>
      </c>
      <c r="D1517" s="1">
        <v>0</v>
      </c>
      <c r="E1517" s="1">
        <v>0</v>
      </c>
      <c r="F1517" s="1">
        <v>0</v>
      </c>
      <c r="G1517" s="2">
        <f t="shared" si="34"/>
        <v>6431.9632199999987</v>
      </c>
      <c r="H1517" s="2">
        <f t="shared" si="35"/>
        <v>0.18999999997322448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58387.829999999994</v>
      </c>
      <c r="D1518" s="1">
        <v>0</v>
      </c>
      <c r="E1518" s="1">
        <v>0</v>
      </c>
      <c r="F1518" s="1">
        <v>0</v>
      </c>
      <c r="G1518" s="2">
        <f t="shared" si="34"/>
        <v>2277.1253699999997</v>
      </c>
      <c r="H1518" s="2">
        <f t="shared" si="35"/>
        <v>0.17000000000552973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19450.519999999997</v>
      </c>
      <c r="D1524" s="1">
        <v>0</v>
      </c>
      <c r="E1524" s="1">
        <v>0</v>
      </c>
      <c r="F1524" s="1">
        <v>0</v>
      </c>
      <c r="G1524" s="2">
        <f t="shared" si="34"/>
        <v>875.27339999999981</v>
      </c>
      <c r="H1524" s="2">
        <f t="shared" si="35"/>
        <v>0.48000000000320142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16561.989999999998</v>
      </c>
      <c r="D1530" s="1">
        <v>0</v>
      </c>
      <c r="E1530" s="1">
        <v>0</v>
      </c>
      <c r="F1530" s="1">
        <v>0</v>
      </c>
      <c r="G1530" s="2">
        <f t="shared" si="34"/>
        <v>844.66148999999984</v>
      </c>
      <c r="H1530" s="2">
        <f t="shared" si="35"/>
        <v>1.0000000002037268E-2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5469.71</v>
      </c>
      <c r="D1531" s="1">
        <v>0</v>
      </c>
      <c r="E1531" s="1">
        <v>0</v>
      </c>
      <c r="F1531" s="1">
        <v>0</v>
      </c>
      <c r="G1531" s="2">
        <f t="shared" si="34"/>
        <v>284.42491999999999</v>
      </c>
      <c r="H1531" s="2">
        <f t="shared" si="35"/>
        <v>0.28999999999996362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2471.15</v>
      </c>
      <c r="D1532" s="1">
        <v>0</v>
      </c>
      <c r="E1532" s="1">
        <v>0</v>
      </c>
      <c r="F1532" s="1">
        <v>0</v>
      </c>
      <c r="G1532" s="2">
        <f t="shared" si="34"/>
        <v>130.97094999999999</v>
      </c>
      <c r="H1532" s="2">
        <f t="shared" si="35"/>
        <v>0.15000000000009095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8621.1299999999992</v>
      </c>
      <c r="D1534" s="1">
        <v>0</v>
      </c>
      <c r="E1534" s="1">
        <v>0</v>
      </c>
      <c r="F1534" s="1">
        <v>0</v>
      </c>
      <c r="G1534" s="2">
        <f t="shared" si="34"/>
        <v>474.16214999999994</v>
      </c>
      <c r="H1534" s="2">
        <f t="shared" si="35"/>
        <v>0.12999999999919964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2680.48</v>
      </c>
      <c r="D1555" s="1">
        <v>0</v>
      </c>
      <c r="E1555" s="1">
        <v>0</v>
      </c>
      <c r="F1555" s="1">
        <v>0</v>
      </c>
      <c r="G1555" s="2">
        <f t="shared" si="34"/>
        <v>203.71647999999999</v>
      </c>
      <c r="H1555" s="2">
        <f t="shared" si="35"/>
        <v>0.48000000000001819</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2680.48</v>
      </c>
      <c r="D1559" s="1">
        <v>0</v>
      </c>
      <c r="E1559" s="1">
        <v>0</v>
      </c>
      <c r="F1559" s="1">
        <v>0</v>
      </c>
      <c r="G1559" s="2">
        <f t="shared" si="34"/>
        <v>214.4384</v>
      </c>
      <c r="H1559" s="2">
        <f t="shared" si="35"/>
        <v>0.48000000000001819</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208.05</v>
      </c>
      <c r="D1560" s="1">
        <v>0</v>
      </c>
      <c r="E1560" s="1">
        <v>0</v>
      </c>
      <c r="F1560" s="1">
        <v>0</v>
      </c>
      <c r="G1560" s="2">
        <f t="shared" si="34"/>
        <v>16.852050000000002</v>
      </c>
      <c r="H1560" s="2">
        <f t="shared" si="35"/>
        <v>5.0000000000011369E-2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50.11</v>
      </c>
      <c r="D1561" s="1">
        <v>0</v>
      </c>
      <c r="E1561" s="1">
        <v>0</v>
      </c>
      <c r="F1561" s="1">
        <v>0</v>
      </c>
      <c r="G1561" s="2">
        <f t="shared" si="34"/>
        <v>4.1090200000000001</v>
      </c>
      <c r="H1561" s="2">
        <f t="shared" si="35"/>
        <v>0.10999999999999943</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44.72</v>
      </c>
      <c r="D1562" s="1">
        <v>0</v>
      </c>
      <c r="E1562" s="1">
        <v>0</v>
      </c>
      <c r="F1562" s="1">
        <v>0</v>
      </c>
      <c r="G1562" s="2">
        <f t="shared" si="34"/>
        <v>3.7117599999999999</v>
      </c>
      <c r="H1562" s="2">
        <f t="shared" si="35"/>
        <v>0.28000000000000114</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113.22</v>
      </c>
      <c r="D1564" s="1">
        <v>0</v>
      </c>
      <c r="E1564" s="1">
        <v>0</v>
      </c>
      <c r="F1564" s="1">
        <v>0</v>
      </c>
      <c r="G1564" s="2">
        <f t="shared" si="34"/>
        <v>9.6237000000000013</v>
      </c>
      <c r="H1564" s="2">
        <f t="shared" si="35"/>
        <v>0.21999999999999886</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38937.31</v>
      </c>
      <c r="D1565" s="1">
        <v>0</v>
      </c>
      <c r="E1565" s="1">
        <v>0</v>
      </c>
      <c r="F1565" s="1">
        <v>0</v>
      </c>
      <c r="G1565" s="2">
        <f t="shared" si="34"/>
        <v>3348.6086599999994</v>
      </c>
      <c r="H1565" s="2">
        <f t="shared" si="35"/>
        <v>0.30999999999767169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28345.38</v>
      </c>
      <c r="D1566" s="1">
        <v>0</v>
      </c>
      <c r="E1566" s="1">
        <v>0</v>
      </c>
      <c r="F1566" s="1">
        <v>0</v>
      </c>
      <c r="G1566" s="2">
        <f t="shared" si="34"/>
        <v>2466.0480600000001</v>
      </c>
      <c r="H1566" s="2">
        <f t="shared" si="35"/>
        <v>0.38000000000101863</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3027.77</v>
      </c>
      <c r="D1567" s="1">
        <v>0</v>
      </c>
      <c r="E1567" s="1">
        <v>0</v>
      </c>
      <c r="F1567" s="1">
        <v>0</v>
      </c>
      <c r="G1567" s="2">
        <f t="shared" si="34"/>
        <v>266.44376</v>
      </c>
      <c r="H1567" s="2">
        <f t="shared" si="35"/>
        <v>0.23000000000001819</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7564.16</v>
      </c>
      <c r="D1568" s="1">
        <v>0</v>
      </c>
      <c r="E1568" s="1">
        <v>0</v>
      </c>
      <c r="F1568" s="1">
        <v>0</v>
      </c>
      <c r="G1568" s="2">
        <f t="shared" si="34"/>
        <v>673.21024</v>
      </c>
      <c r="H1568" s="2">
        <f t="shared" si="35"/>
        <v>0.15999999999985448</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110874.36</v>
      </c>
      <c r="D1576" s="1">
        <v>0</v>
      </c>
      <c r="E1576" s="1">
        <v>0</v>
      </c>
      <c r="F1576" s="1">
        <v>0</v>
      </c>
      <c r="G1576" s="2">
        <f t="shared" si="34"/>
        <v>10754.81292</v>
      </c>
      <c r="H1576" s="2">
        <f t="shared" si="35"/>
        <v>0.36000000000058208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38677.06</v>
      </c>
      <c r="D1578" s="1">
        <v>0</v>
      </c>
      <c r="E1578" s="1">
        <v>0</v>
      </c>
      <c r="F1578" s="1">
        <v>0</v>
      </c>
      <c r="G1578" s="2">
        <f t="shared" si="34"/>
        <v>3829.0289400000001</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70205.38</v>
      </c>
      <c r="D1579" s="1">
        <v>0</v>
      </c>
      <c r="E1579" s="1">
        <v>0</v>
      </c>
      <c r="F1579" s="1">
        <v>0</v>
      </c>
      <c r="G1579" s="2">
        <f t="shared" si="34"/>
        <v>7020.5380000000005</v>
      </c>
      <c r="H1579" s="2">
        <f t="shared" si="35"/>
        <v>0.38000000000465661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1991.92</v>
      </c>
      <c r="D1580" s="13">
        <v>0</v>
      </c>
      <c r="E1580" s="13">
        <v>0</v>
      </c>
      <c r="F1580" s="13">
        <v>0</v>
      </c>
      <c r="G1580" s="14">
        <f t="shared" si="34"/>
        <v>201.18392000000003</v>
      </c>
      <c r="H1580" s="14">
        <f t="shared" si="35"/>
        <v>7.999999999992724E-2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row>
    <row r="2" spans="1:17" ht="33" customHeight="1" x14ac:dyDescent="0.2">
      <c r="A2" s="385" t="s">
        <v>3299</v>
      </c>
      <c r="B2" s="386"/>
      <c r="C2" s="377"/>
      <c r="D2" s="4"/>
      <c r="E2" s="4"/>
      <c r="F2" s="4"/>
      <c r="G2" s="4"/>
      <c r="H2" s="4"/>
      <c r="I2" s="4"/>
      <c r="J2" s="4"/>
      <c r="K2" s="4"/>
      <c r="L2" s="4"/>
      <c r="M2" s="4"/>
      <c r="N2" s="4"/>
      <c r="O2" s="4"/>
      <c r="P2" s="4"/>
      <c r="Q2" s="4"/>
    </row>
    <row r="3" spans="1:17" ht="18.75" customHeight="1" x14ac:dyDescent="0.2">
      <c r="A3" s="42" t="s">
        <v>3300</v>
      </c>
      <c r="B3" s="387"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2" t="s">
        <v>3382</v>
      </c>
      <c r="C46" s="377"/>
      <c r="D46" s="41"/>
      <c r="E46" s="4"/>
      <c r="F46" s="4"/>
      <c r="G46" s="4"/>
      <c r="H46" s="4"/>
      <c r="I46" s="4"/>
      <c r="J46" s="4"/>
      <c r="K46" s="4"/>
      <c r="L46" s="4"/>
      <c r="M46" s="4"/>
      <c r="N46" s="4"/>
      <c r="O46" s="4"/>
      <c r="P46" s="4"/>
      <c r="Q46" s="4"/>
    </row>
    <row r="47" spans="1:17" ht="66" hidden="1" customHeight="1" x14ac:dyDescent="0.2">
      <c r="A47" s="48" t="s">
        <v>3383</v>
      </c>
      <c r="B47" s="383" t="s">
        <v>3384</v>
      </c>
      <c r="C47" s="383"/>
      <c r="D47" s="4"/>
      <c r="E47" s="4"/>
      <c r="F47" s="4"/>
      <c r="G47" s="4"/>
      <c r="H47" s="4"/>
      <c r="I47" s="4"/>
      <c r="J47" s="4"/>
      <c r="K47" s="4"/>
      <c r="L47" s="4"/>
      <c r="M47" s="4"/>
      <c r="N47" s="4"/>
      <c r="O47" s="4"/>
      <c r="P47" s="4"/>
      <c r="Q47" s="4"/>
    </row>
    <row r="48" spans="1:17" ht="123.75" customHeight="1" x14ac:dyDescent="0.2">
      <c r="A48" s="269" t="s">
        <v>3385</v>
      </c>
      <c r="B48" s="381" t="s">
        <v>3386</v>
      </c>
      <c r="C48" s="380"/>
      <c r="D48" s="4"/>
      <c r="E48" s="4"/>
      <c r="F48" s="4"/>
      <c r="G48" s="4"/>
      <c r="H48" s="4"/>
      <c r="I48" s="4"/>
      <c r="J48" s="4"/>
      <c r="K48" s="4"/>
      <c r="L48" s="4"/>
      <c r="M48" s="4"/>
      <c r="N48" s="4"/>
      <c r="O48" s="4"/>
      <c r="P48" s="4"/>
      <c r="Q48" s="4"/>
    </row>
    <row r="49" spans="1:17" ht="34.5" customHeight="1" x14ac:dyDescent="0.2">
      <c r="A49" s="269" t="s">
        <v>3387</v>
      </c>
      <c r="B49" s="379" t="s">
        <v>3388</v>
      </c>
      <c r="C49" s="380"/>
      <c r="D49" s="4"/>
      <c r="E49" s="4"/>
      <c r="F49" s="4"/>
      <c r="G49" s="4"/>
      <c r="H49" s="4"/>
      <c r="I49" s="4"/>
      <c r="J49" s="4"/>
      <c r="K49" s="4"/>
      <c r="L49" s="4"/>
      <c r="M49" s="4"/>
      <c r="N49" s="4"/>
      <c r="O49" s="4"/>
      <c r="P49" s="4"/>
      <c r="Q49" s="4"/>
    </row>
    <row r="50" spans="1:17" ht="34.5" customHeight="1" x14ac:dyDescent="0.2">
      <c r="A50" s="269" t="s">
        <v>3389</v>
      </c>
      <c r="B50" s="379" t="s">
        <v>3390</v>
      </c>
      <c r="C50" s="380"/>
      <c r="D50" s="4"/>
      <c r="E50" s="4"/>
      <c r="F50" s="4"/>
      <c r="G50" s="4"/>
      <c r="H50" s="4"/>
      <c r="I50" s="4"/>
      <c r="J50" s="4"/>
      <c r="K50" s="4"/>
      <c r="L50" s="4"/>
      <c r="M50" s="4"/>
      <c r="N50" s="4"/>
      <c r="O50" s="4"/>
      <c r="P50" s="4"/>
      <c r="Q50" s="4"/>
    </row>
    <row r="51" spans="1:17" ht="31.5" customHeight="1" x14ac:dyDescent="0.2">
      <c r="A51" s="311" t="s">
        <v>3391</v>
      </c>
      <c r="B51" s="378" t="s">
        <v>3392</v>
      </c>
      <c r="C51" s="377"/>
      <c r="D51" s="4"/>
      <c r="E51" s="4"/>
      <c r="F51" s="4"/>
      <c r="G51" s="4"/>
      <c r="H51" s="4"/>
      <c r="I51" s="4"/>
      <c r="J51" s="4"/>
      <c r="K51" s="4"/>
      <c r="L51" s="4"/>
      <c r="M51" s="4"/>
      <c r="N51" s="4"/>
      <c r="O51" s="4"/>
      <c r="P51" s="4"/>
      <c r="Q51" s="4"/>
    </row>
    <row r="52" spans="1:17" ht="31.5" customHeight="1" x14ac:dyDescent="0.2">
      <c r="A52" s="311" t="s">
        <v>3393</v>
      </c>
      <c r="B52" s="378"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36532</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171026.77000000002</v>
      </c>
      <c r="I16" s="172">
        <f>'PR-RAS'!E6</f>
        <v>135980.35</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119676.08</v>
      </c>
      <c r="I17" s="172">
        <f>'PR-RAS'!E151</f>
        <v>195217.09000000003</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92498.030000000028</v>
      </c>
      <c r="I18" s="172">
        <f>'PR-RAS'!E645</f>
        <v>0</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80595.40999999996</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145146.73000000001</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169262.18999999997</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58387.829999999994</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110874.36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676" zoomScaleNormal="100" workbookViewId="0">
      <selection activeCell="E292" sqref="E29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171026.77000000002</v>
      </c>
      <c r="E6" s="53">
        <f>E7+E44+E50+E82+E106+E124+E133+E139</f>
        <v>135980.35</v>
      </c>
      <c r="F6" s="54">
        <f t="shared" ref="F6:F131" si="0">IF(D6&lt;&gt;0,IF(E6/D6&gt;=100,"&gt;&gt;100",E6/D6*100),"-")</f>
        <v>79.508225525161933</v>
      </c>
    </row>
    <row r="7" spans="1:25" ht="12.75" customHeight="1" x14ac:dyDescent="0.2">
      <c r="A7" s="55">
        <v>61</v>
      </c>
      <c r="B7" s="307" t="s">
        <v>57</v>
      </c>
      <c r="C7" s="52" t="s">
        <v>58</v>
      </c>
      <c r="D7" s="53">
        <f t="shared" ref="D7:E7" si="1">D8+D17+D23+D29+D37+D40</f>
        <v>46000.68</v>
      </c>
      <c r="E7" s="53">
        <f t="shared" si="1"/>
        <v>50805.14</v>
      </c>
      <c r="F7" s="54">
        <f t="shared" si="0"/>
        <v>110.44432386651675</v>
      </c>
    </row>
    <row r="8" spans="1:25" ht="12.75" customHeight="1" x14ac:dyDescent="0.2">
      <c r="A8" s="55">
        <v>611</v>
      </c>
      <c r="B8" s="87" t="s">
        <v>59</v>
      </c>
      <c r="C8" s="52" t="s">
        <v>60</v>
      </c>
      <c r="D8" s="53">
        <f t="shared" ref="D8:E8" si="2">SUM(D9:D14)-D15-D16</f>
        <v>41402.65</v>
      </c>
      <c r="E8" s="53">
        <f t="shared" si="2"/>
        <v>46809.21</v>
      </c>
      <c r="F8" s="54">
        <f t="shared" si="0"/>
        <v>113.05848780210927</v>
      </c>
    </row>
    <row r="9" spans="1:25" ht="12.75" customHeight="1" x14ac:dyDescent="0.2">
      <c r="A9" s="55">
        <v>6111</v>
      </c>
      <c r="B9" s="87" t="s">
        <v>61</v>
      </c>
      <c r="C9" s="52" t="s">
        <v>62</v>
      </c>
      <c r="D9" s="244">
        <v>41402.65</v>
      </c>
      <c r="E9" s="244">
        <v>46809.21</v>
      </c>
      <c r="F9" s="54">
        <f t="shared" si="0"/>
        <v>113.05848780210927</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4244.95</v>
      </c>
      <c r="E23" s="53">
        <f t="shared" si="4"/>
        <v>3673.02</v>
      </c>
      <c r="F23" s="54">
        <f t="shared" si="0"/>
        <v>86.526814214537268</v>
      </c>
    </row>
    <row r="24" spans="1:6" ht="12.75" customHeight="1" x14ac:dyDescent="0.2">
      <c r="A24" s="55">
        <v>6131</v>
      </c>
      <c r="B24" s="87" t="s">
        <v>91</v>
      </c>
      <c r="C24" s="52" t="s">
        <v>92</v>
      </c>
      <c r="D24" s="244">
        <v>0</v>
      </c>
      <c r="E24" s="244">
        <v>47.78</v>
      </c>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4244.95</v>
      </c>
      <c r="E27" s="244">
        <v>3625.24</v>
      </c>
      <c r="F27" s="54">
        <f t="shared" si="0"/>
        <v>85.401241475164596</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353.08</v>
      </c>
      <c r="E29" s="53">
        <f t="shared" si="5"/>
        <v>322.91000000000003</v>
      </c>
      <c r="F29" s="54">
        <f t="shared" si="0"/>
        <v>91.455194290245842</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353.08</v>
      </c>
      <c r="E31" s="244">
        <v>322.91000000000003</v>
      </c>
      <c r="F31" s="54">
        <f t="shared" si="0"/>
        <v>91.455194290245842</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99669.5</v>
      </c>
      <c r="E50" s="53">
        <f>E51+E54+E59+E62+E65+E68+E71+E74+E77</f>
        <v>63024.43</v>
      </c>
      <c r="F50" s="54">
        <f t="shared" si="0"/>
        <v>63.233416441338619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61898.99</v>
      </c>
      <c r="E59" s="53">
        <f t="shared" si="12"/>
        <v>63024.43</v>
      </c>
      <c r="F59" s="54">
        <f t="shared" si="0"/>
        <v>101.81818798658912</v>
      </c>
    </row>
    <row r="60" spans="1:6" ht="24" x14ac:dyDescent="0.2">
      <c r="A60" s="55">
        <v>6331</v>
      </c>
      <c r="B60" s="88" t="s">
        <v>163</v>
      </c>
      <c r="C60" s="52" t="s">
        <v>164</v>
      </c>
      <c r="D60" s="244">
        <v>61898.99</v>
      </c>
      <c r="E60" s="244">
        <v>63024.43</v>
      </c>
      <c r="F60" s="54">
        <f t="shared" si="0"/>
        <v>101.81818798658912</v>
      </c>
    </row>
    <row r="61" spans="1:6" ht="24"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24670.52</v>
      </c>
      <c r="E62" s="53">
        <f t="shared" si="13"/>
        <v>0</v>
      </c>
      <c r="F62" s="54">
        <f t="shared" si="0"/>
        <v>0</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24670.52</v>
      </c>
      <c r="E64" s="244"/>
      <c r="F64" s="54">
        <f t="shared" si="0"/>
        <v>0</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13099.99</v>
      </c>
      <c r="E74" s="53">
        <f t="shared" si="17"/>
        <v>0</v>
      </c>
      <c r="F74" s="54">
        <f t="shared" si="0"/>
        <v>0</v>
      </c>
    </row>
    <row r="75" spans="1:6" ht="12.75" customHeight="1" x14ac:dyDescent="0.2">
      <c r="A75" s="55" t="s">
        <v>193</v>
      </c>
      <c r="B75" s="87" t="s">
        <v>194</v>
      </c>
      <c r="C75" s="52" t="s">
        <v>193</v>
      </c>
      <c r="D75" s="244">
        <v>13099.99</v>
      </c>
      <c r="E75" s="244"/>
      <c r="F75" s="54">
        <f t="shared" si="0"/>
        <v>0</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6002.82</v>
      </c>
      <c r="E82" s="53">
        <f t="shared" si="19"/>
        <v>6090.63</v>
      </c>
      <c r="F82" s="54">
        <f t="shared" si="0"/>
        <v>101.46281247813529</v>
      </c>
    </row>
    <row r="83" spans="1:6" ht="12.75" customHeight="1" x14ac:dyDescent="0.2">
      <c r="A83" s="55">
        <v>641</v>
      </c>
      <c r="B83" s="87" t="s">
        <v>209</v>
      </c>
      <c r="C83" s="52" t="s">
        <v>210</v>
      </c>
      <c r="D83" s="53">
        <f t="shared" ref="D83:E83" si="20">SUM(D84:D90)</f>
        <v>6.82</v>
      </c>
      <c r="E83" s="53">
        <f t="shared" si="20"/>
        <v>5.42</v>
      </c>
      <c r="F83" s="54">
        <f t="shared" si="0"/>
        <v>79.47214076246334</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6.82</v>
      </c>
      <c r="E85" s="244">
        <v>5.42</v>
      </c>
      <c r="F85" s="54">
        <f t="shared" si="0"/>
        <v>79.47214076246334</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5996</v>
      </c>
      <c r="E91" s="53">
        <f t="shared" si="21"/>
        <v>6085.21</v>
      </c>
      <c r="F91" s="54">
        <f t="shared" si="0"/>
        <v>101.48782521681122</v>
      </c>
    </row>
    <row r="92" spans="1:6" ht="12.75" customHeight="1" x14ac:dyDescent="0.2">
      <c r="A92" s="55">
        <v>6421</v>
      </c>
      <c r="B92" s="87" t="s">
        <v>227</v>
      </c>
      <c r="C92" s="52" t="s">
        <v>228</v>
      </c>
      <c r="D92" s="244">
        <v>1096.8499999999999</v>
      </c>
      <c r="E92" s="244">
        <v>941.97</v>
      </c>
      <c r="F92" s="54">
        <f t="shared" si="0"/>
        <v>85.87956420659161</v>
      </c>
    </row>
    <row r="93" spans="1:6" ht="12.75" customHeight="1" x14ac:dyDescent="0.2">
      <c r="A93" s="55">
        <v>6422</v>
      </c>
      <c r="B93" s="87" t="s">
        <v>229</v>
      </c>
      <c r="C93" s="52" t="s">
        <v>230</v>
      </c>
      <c r="D93" s="244">
        <v>2410.6999999999998</v>
      </c>
      <c r="E93" s="244">
        <v>5143.24</v>
      </c>
      <c r="F93" s="54">
        <f t="shared" si="0"/>
        <v>213.35047911395031</v>
      </c>
    </row>
    <row r="94" spans="1:6" ht="12.75" customHeight="1" x14ac:dyDescent="0.2">
      <c r="A94" s="55">
        <v>6423</v>
      </c>
      <c r="B94" s="87" t="s">
        <v>231</v>
      </c>
      <c r="C94" s="52" t="s">
        <v>232</v>
      </c>
      <c r="D94" s="244">
        <v>64.5</v>
      </c>
      <c r="E94" s="244"/>
      <c r="F94" s="54">
        <f t="shared" si="0"/>
        <v>0</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2423.9499999999998</v>
      </c>
      <c r="E97" s="244"/>
      <c r="F97" s="54">
        <f t="shared" si="0"/>
        <v>0</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12137.240000000002</v>
      </c>
      <c r="E106" s="53">
        <f t="shared" si="23"/>
        <v>10871.880000000001</v>
      </c>
      <c r="F106" s="54">
        <f t="shared" si="0"/>
        <v>89.574565551970636</v>
      </c>
    </row>
    <row r="107" spans="1:6" ht="12.75" customHeight="1" x14ac:dyDescent="0.2">
      <c r="A107" s="55">
        <v>651</v>
      </c>
      <c r="B107" s="87" t="s">
        <v>257</v>
      </c>
      <c r="C107" s="52" t="s">
        <v>258</v>
      </c>
      <c r="D107" s="53">
        <f t="shared" ref="D107:E107" si="24">SUM(D108:D111)</f>
        <v>3667.13</v>
      </c>
      <c r="E107" s="53">
        <f t="shared" si="24"/>
        <v>3560.46</v>
      </c>
      <c r="F107" s="54">
        <f t="shared" si="0"/>
        <v>97.0911857501643</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3667.13</v>
      </c>
      <c r="E109" s="244">
        <v>3553.48</v>
      </c>
      <c r="F109" s="54">
        <f t="shared" si="0"/>
        <v>96.900846165802676</v>
      </c>
    </row>
    <row r="110" spans="1:6" ht="12.75" customHeight="1" x14ac:dyDescent="0.2">
      <c r="A110" s="55">
        <v>6513</v>
      </c>
      <c r="B110" s="87" t="s">
        <v>263</v>
      </c>
      <c r="C110" s="52" t="s">
        <v>264</v>
      </c>
      <c r="D110" s="244">
        <v>0</v>
      </c>
      <c r="E110" s="244">
        <v>6.98</v>
      </c>
      <c r="F110" s="54" t="str">
        <f t="shared" si="0"/>
        <v>-</v>
      </c>
    </row>
    <row r="111" spans="1:6" ht="12.75" customHeight="1" x14ac:dyDescent="0.2">
      <c r="A111" s="55">
        <v>6514</v>
      </c>
      <c r="B111" s="87" t="s">
        <v>265</v>
      </c>
      <c r="C111" s="52" t="s">
        <v>266</v>
      </c>
      <c r="D111" s="244">
        <v>0</v>
      </c>
      <c r="E111" s="244"/>
      <c r="F111" s="54" t="str">
        <f t="shared" si="0"/>
        <v>-</v>
      </c>
    </row>
    <row r="112" spans="1:6" ht="12.75" customHeight="1" x14ac:dyDescent="0.2">
      <c r="A112" s="55">
        <v>652</v>
      </c>
      <c r="B112" s="87" t="s">
        <v>267</v>
      </c>
      <c r="C112" s="52" t="s">
        <v>268</v>
      </c>
      <c r="D112" s="53">
        <f t="shared" ref="D112:E112" si="25">SUM(D113:D119)</f>
        <v>148.57</v>
      </c>
      <c r="E112" s="53">
        <f t="shared" si="25"/>
        <v>0</v>
      </c>
      <c r="F112" s="54">
        <f t="shared" si="0"/>
        <v>0</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0</v>
      </c>
      <c r="E114" s="244"/>
      <c r="F114" s="54" t="str">
        <f t="shared" si="0"/>
        <v>-</v>
      </c>
    </row>
    <row r="115" spans="1:6" ht="12.75" customHeight="1" x14ac:dyDescent="0.2">
      <c r="A115" s="55">
        <v>6524</v>
      </c>
      <c r="B115" s="87" t="s">
        <v>273</v>
      </c>
      <c r="C115" s="52" t="s">
        <v>274</v>
      </c>
      <c r="D115" s="244">
        <v>148.57</v>
      </c>
      <c r="E115" s="244"/>
      <c r="F115" s="54">
        <f t="shared" si="0"/>
        <v>0</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0</v>
      </c>
      <c r="E117" s="244"/>
      <c r="F117" s="54" t="str">
        <f t="shared" si="0"/>
        <v>-</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8321.5400000000009</v>
      </c>
      <c r="E120" s="53">
        <f t="shared" si="26"/>
        <v>7311.42</v>
      </c>
      <c r="F120" s="54">
        <f t="shared" si="0"/>
        <v>87.861381426995479</v>
      </c>
    </row>
    <row r="121" spans="1:6" ht="12.75" customHeight="1" x14ac:dyDescent="0.2">
      <c r="A121" s="55">
        <v>6531</v>
      </c>
      <c r="B121" s="87" t="s">
        <v>285</v>
      </c>
      <c r="C121" s="52" t="s">
        <v>286</v>
      </c>
      <c r="D121" s="244">
        <v>1287.48</v>
      </c>
      <c r="E121" s="244"/>
      <c r="F121" s="54">
        <f t="shared" si="0"/>
        <v>0</v>
      </c>
    </row>
    <row r="122" spans="1:6" ht="12.75" customHeight="1" x14ac:dyDescent="0.2">
      <c r="A122" s="55">
        <v>6532</v>
      </c>
      <c r="B122" s="87" t="s">
        <v>287</v>
      </c>
      <c r="C122" s="52" t="s">
        <v>288</v>
      </c>
      <c r="D122" s="244">
        <v>7034.06</v>
      </c>
      <c r="E122" s="244">
        <v>7311.42</v>
      </c>
      <c r="F122" s="54">
        <f t="shared" si="0"/>
        <v>103.94309971765949</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530.89</v>
      </c>
      <c r="E124" s="53">
        <f t="shared" si="27"/>
        <v>0</v>
      </c>
      <c r="F124" s="54">
        <f t="shared" si="0"/>
        <v>0</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0</v>
      </c>
      <c r="E127" s="244"/>
      <c r="F127" s="54" t="str">
        <f t="shared" si="0"/>
        <v>-</v>
      </c>
    </row>
    <row r="128" spans="1:6" ht="24" x14ac:dyDescent="0.2">
      <c r="A128" s="55">
        <v>663</v>
      </c>
      <c r="B128" s="233" t="s">
        <v>299</v>
      </c>
      <c r="C128" s="52" t="s">
        <v>300</v>
      </c>
      <c r="D128" s="53">
        <f t="shared" ref="D128:E128" si="29">SUM(D129:D132)</f>
        <v>530.89</v>
      </c>
      <c r="E128" s="53">
        <f t="shared" si="29"/>
        <v>0</v>
      </c>
      <c r="F128" s="54">
        <f t="shared" si="0"/>
        <v>0</v>
      </c>
    </row>
    <row r="129" spans="1:6" ht="12.75" customHeight="1" x14ac:dyDescent="0.2">
      <c r="A129" s="55">
        <v>6631</v>
      </c>
      <c r="B129" s="88" t="s">
        <v>301</v>
      </c>
      <c r="C129" s="52" t="s">
        <v>302</v>
      </c>
      <c r="D129" s="244">
        <v>530.89</v>
      </c>
      <c r="E129" s="244"/>
      <c r="F129" s="54">
        <f t="shared" si="0"/>
        <v>0</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c r="F135" s="54" t="str">
        <f t="shared" si="31"/>
        <v>-</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6685.64</v>
      </c>
      <c r="E139" s="53">
        <f t="shared" si="33"/>
        <v>5188.2700000000004</v>
      </c>
      <c r="F139" s="54">
        <f t="shared" si="31"/>
        <v>77.603191317510365</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6685.64</v>
      </c>
      <c r="E150" s="244">
        <v>5188.2700000000004</v>
      </c>
      <c r="F150" s="54">
        <f t="shared" si="31"/>
        <v>77.603191317510365</v>
      </c>
    </row>
    <row r="151" spans="1:6" ht="12.75" customHeight="1" x14ac:dyDescent="0.2">
      <c r="A151" s="55">
        <v>3</v>
      </c>
      <c r="B151" s="87" t="s">
        <v>345</v>
      </c>
      <c r="C151" s="52" t="s">
        <v>53</v>
      </c>
      <c r="D151" s="53">
        <f t="shared" ref="D151:E151" si="35">D152+D163+D196+D215+D224+D252+D263</f>
        <v>119676.08</v>
      </c>
      <c r="E151" s="53">
        <f t="shared" si="35"/>
        <v>195217.09000000003</v>
      </c>
      <c r="F151" s="54">
        <f t="shared" si="31"/>
        <v>163.12122689847465</v>
      </c>
    </row>
    <row r="152" spans="1:6" ht="12.75" customHeight="1" x14ac:dyDescent="0.2">
      <c r="A152" s="55">
        <v>31</v>
      </c>
      <c r="B152" s="87" t="s">
        <v>346</v>
      </c>
      <c r="C152" s="52" t="s">
        <v>347</v>
      </c>
      <c r="D152" s="53">
        <f t="shared" ref="D152:E152" si="36">D153+D158+D159</f>
        <v>36835.29</v>
      </c>
      <c r="E152" s="53">
        <f t="shared" si="36"/>
        <v>94095.64</v>
      </c>
      <c r="F152" s="54">
        <f t="shared" si="31"/>
        <v>255.44970597489524</v>
      </c>
    </row>
    <row r="153" spans="1:6" ht="12.75" customHeight="1" x14ac:dyDescent="0.2">
      <c r="A153" s="55">
        <v>311</v>
      </c>
      <c r="B153" s="87" t="s">
        <v>348</v>
      </c>
      <c r="C153" s="52" t="s">
        <v>349</v>
      </c>
      <c r="D153" s="53">
        <f t="shared" ref="D153:E153" si="37">SUM(D154:D157)</f>
        <v>30285.17</v>
      </c>
      <c r="E153" s="53">
        <f t="shared" si="37"/>
        <v>80767.59</v>
      </c>
      <c r="F153" s="54">
        <f t="shared" si="31"/>
        <v>266.69023155557653</v>
      </c>
    </row>
    <row r="154" spans="1:6" ht="12.75" customHeight="1" x14ac:dyDescent="0.2">
      <c r="A154" s="55">
        <v>3111</v>
      </c>
      <c r="B154" s="87" t="s">
        <v>350</v>
      </c>
      <c r="C154" s="52" t="s">
        <v>351</v>
      </c>
      <c r="D154" s="244">
        <v>30285.17</v>
      </c>
      <c r="E154" s="244">
        <v>80767.59</v>
      </c>
      <c r="F154" s="54">
        <f t="shared" si="31"/>
        <v>266.69023155557653</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1553.07</v>
      </c>
      <c r="E158" s="244"/>
      <c r="F158" s="54">
        <f t="shared" si="31"/>
        <v>0</v>
      </c>
    </row>
    <row r="159" spans="1:6" ht="12.75" customHeight="1" x14ac:dyDescent="0.2">
      <c r="A159" s="55">
        <v>313</v>
      </c>
      <c r="B159" s="87" t="s">
        <v>360</v>
      </c>
      <c r="C159" s="52" t="s">
        <v>361</v>
      </c>
      <c r="D159" s="53">
        <f t="shared" ref="D159:E159" si="38">SUM(D160:D162)</f>
        <v>4997.05</v>
      </c>
      <c r="E159" s="53">
        <f t="shared" si="38"/>
        <v>13328.05</v>
      </c>
      <c r="F159" s="54">
        <f t="shared" si="31"/>
        <v>266.7183638346624</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4997.05</v>
      </c>
      <c r="E161" s="244">
        <v>13328.05</v>
      </c>
      <c r="F161" s="54">
        <f t="shared" si="31"/>
        <v>266.7183638346624</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33657.25</v>
      </c>
      <c r="E163" s="53">
        <f t="shared" si="39"/>
        <v>46914.27</v>
      </c>
      <c r="F163" s="54">
        <f t="shared" si="31"/>
        <v>139.3883041543798</v>
      </c>
    </row>
    <row r="164" spans="1:6" ht="12.75" customHeight="1" x14ac:dyDescent="0.2">
      <c r="A164" s="55">
        <v>321</v>
      </c>
      <c r="B164" s="87" t="s">
        <v>369</v>
      </c>
      <c r="C164" s="52" t="s">
        <v>370</v>
      </c>
      <c r="D164" s="53">
        <f t="shared" ref="D164:E164" si="40">SUM(D165:D168)</f>
        <v>1308.2800000000002</v>
      </c>
      <c r="E164" s="53">
        <f t="shared" si="40"/>
        <v>809.97</v>
      </c>
      <c r="F164" s="54">
        <f t="shared" si="31"/>
        <v>61.911058794753401</v>
      </c>
    </row>
    <row r="165" spans="1:6" ht="12.75" customHeight="1" x14ac:dyDescent="0.2">
      <c r="A165" s="55">
        <v>3211</v>
      </c>
      <c r="B165" s="87" t="s">
        <v>371</v>
      </c>
      <c r="C165" s="52" t="s">
        <v>372</v>
      </c>
      <c r="D165" s="244">
        <v>212.36</v>
      </c>
      <c r="E165" s="244">
        <v>26.55</v>
      </c>
      <c r="F165" s="54">
        <f t="shared" si="31"/>
        <v>12.502354492371445</v>
      </c>
    </row>
    <row r="166" spans="1:6" ht="12.75" customHeight="1" x14ac:dyDescent="0.2">
      <c r="A166" s="55">
        <v>3212</v>
      </c>
      <c r="B166" s="87" t="s">
        <v>373</v>
      </c>
      <c r="C166" s="52" t="s">
        <v>374</v>
      </c>
      <c r="D166" s="244">
        <v>244.83</v>
      </c>
      <c r="E166" s="244">
        <v>388.08</v>
      </c>
      <c r="F166" s="54">
        <f t="shared" si="31"/>
        <v>158.50998652125963</v>
      </c>
    </row>
    <row r="167" spans="1:6" ht="12.75" customHeight="1" x14ac:dyDescent="0.2">
      <c r="A167" s="55">
        <v>3213</v>
      </c>
      <c r="B167" s="87" t="s">
        <v>375</v>
      </c>
      <c r="C167" s="52" t="s">
        <v>376</v>
      </c>
      <c r="D167" s="244">
        <v>851.09</v>
      </c>
      <c r="E167" s="244">
        <v>395.34</v>
      </c>
      <c r="F167" s="54">
        <f t="shared" si="31"/>
        <v>46.451021631084835</v>
      </c>
    </row>
    <row r="168" spans="1:6" ht="12.75" customHeight="1" x14ac:dyDescent="0.2">
      <c r="A168" s="55">
        <v>3214</v>
      </c>
      <c r="B168" s="87" t="s">
        <v>377</v>
      </c>
      <c r="C168" s="52" t="s">
        <v>378</v>
      </c>
      <c r="D168" s="244">
        <v>0</v>
      </c>
      <c r="E168" s="244"/>
      <c r="F168" s="54" t="str">
        <f t="shared" si="31"/>
        <v>-</v>
      </c>
    </row>
    <row r="169" spans="1:6" ht="12.75" customHeight="1" x14ac:dyDescent="0.2">
      <c r="A169" s="55">
        <v>322</v>
      </c>
      <c r="B169" s="87" t="s">
        <v>379</v>
      </c>
      <c r="C169" s="52" t="s">
        <v>380</v>
      </c>
      <c r="D169" s="53">
        <f t="shared" ref="D169:E169" si="41">SUM(D170:D176)</f>
        <v>12700.470000000001</v>
      </c>
      <c r="E169" s="53">
        <f t="shared" si="41"/>
        <v>21059.03</v>
      </c>
      <c r="F169" s="54">
        <f t="shared" si="31"/>
        <v>165.81299747174708</v>
      </c>
    </row>
    <row r="170" spans="1:6" ht="12.75" customHeight="1" x14ac:dyDescent="0.2">
      <c r="A170" s="55">
        <v>3221</v>
      </c>
      <c r="B170" s="87" t="s">
        <v>381</v>
      </c>
      <c r="C170" s="52" t="s">
        <v>382</v>
      </c>
      <c r="D170" s="244">
        <v>208.63</v>
      </c>
      <c r="E170" s="244">
        <v>7568.79</v>
      </c>
      <c r="F170" s="54">
        <f t="shared" si="31"/>
        <v>3627.8531371327235</v>
      </c>
    </row>
    <row r="171" spans="1:6" ht="12.75" customHeight="1" x14ac:dyDescent="0.2">
      <c r="A171" s="55">
        <v>3222</v>
      </c>
      <c r="B171" s="87" t="s">
        <v>383</v>
      </c>
      <c r="C171" s="52" t="s">
        <v>384</v>
      </c>
      <c r="D171" s="244">
        <v>369.28</v>
      </c>
      <c r="E171" s="244">
        <v>10.77</v>
      </c>
      <c r="F171" s="54">
        <f t="shared" si="31"/>
        <v>2.9164861351819757</v>
      </c>
    </row>
    <row r="172" spans="1:6" ht="12.75" customHeight="1" x14ac:dyDescent="0.2">
      <c r="A172" s="55">
        <v>3223</v>
      </c>
      <c r="B172" s="87" t="s">
        <v>385</v>
      </c>
      <c r="C172" s="52" t="s">
        <v>386</v>
      </c>
      <c r="D172" s="244">
        <v>10254.32</v>
      </c>
      <c r="E172" s="244">
        <v>9932.26</v>
      </c>
      <c r="F172" s="54">
        <f t="shared" si="31"/>
        <v>96.859274920228742</v>
      </c>
    </row>
    <row r="173" spans="1:6" ht="12.75" customHeight="1" x14ac:dyDescent="0.2">
      <c r="A173" s="55">
        <v>3224</v>
      </c>
      <c r="B173" s="87" t="s">
        <v>387</v>
      </c>
      <c r="C173" s="52" t="s">
        <v>388</v>
      </c>
      <c r="D173" s="244">
        <v>807.02</v>
      </c>
      <c r="E173" s="244">
        <v>3091.21</v>
      </c>
      <c r="F173" s="54">
        <f t="shared" si="31"/>
        <v>383.04007335629848</v>
      </c>
    </row>
    <row r="174" spans="1:6" ht="12.75" customHeight="1" x14ac:dyDescent="0.2">
      <c r="A174" s="55">
        <v>3225</v>
      </c>
      <c r="B174" s="87" t="s">
        <v>389</v>
      </c>
      <c r="C174" s="52" t="s">
        <v>390</v>
      </c>
      <c r="D174" s="244">
        <v>724.27</v>
      </c>
      <c r="E174" s="244">
        <v>300.06</v>
      </c>
      <c r="F174" s="54">
        <f t="shared" si="31"/>
        <v>41.429301227442807</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336.95</v>
      </c>
      <c r="E176" s="244">
        <v>155.94</v>
      </c>
      <c r="F176" s="54">
        <f t="shared" si="31"/>
        <v>46.279863481228674</v>
      </c>
    </row>
    <row r="177" spans="1:6" ht="12.75" customHeight="1" x14ac:dyDescent="0.2">
      <c r="A177" s="55">
        <v>323</v>
      </c>
      <c r="B177" s="87" t="s">
        <v>395</v>
      </c>
      <c r="C177" s="52" t="s">
        <v>396</v>
      </c>
      <c r="D177" s="53">
        <f t="shared" ref="D177:E177" si="42">SUM(D178:D186)</f>
        <v>13549.619999999999</v>
      </c>
      <c r="E177" s="53">
        <f t="shared" si="42"/>
        <v>20195.199999999997</v>
      </c>
      <c r="F177" s="54">
        <f t="shared" si="31"/>
        <v>149.0462463153948</v>
      </c>
    </row>
    <row r="178" spans="1:6" ht="12.75" customHeight="1" x14ac:dyDescent="0.2">
      <c r="A178" s="55">
        <v>3231</v>
      </c>
      <c r="B178" s="87" t="s">
        <v>397</v>
      </c>
      <c r="C178" s="52" t="s">
        <v>398</v>
      </c>
      <c r="D178" s="244">
        <v>1323.04</v>
      </c>
      <c r="E178" s="244">
        <v>908.98</v>
      </c>
      <c r="F178" s="54">
        <f t="shared" si="31"/>
        <v>68.703894062159875</v>
      </c>
    </row>
    <row r="179" spans="1:6" ht="12.75" customHeight="1" x14ac:dyDescent="0.2">
      <c r="A179" s="55">
        <v>3232</v>
      </c>
      <c r="B179" s="87" t="s">
        <v>399</v>
      </c>
      <c r="C179" s="52" t="s">
        <v>400</v>
      </c>
      <c r="D179" s="244">
        <v>3146.53</v>
      </c>
      <c r="E179" s="244">
        <v>5045.2299999999996</v>
      </c>
      <c r="F179" s="54">
        <f t="shared" si="31"/>
        <v>160.34266318770199</v>
      </c>
    </row>
    <row r="180" spans="1:6" ht="12.75" customHeight="1" x14ac:dyDescent="0.2">
      <c r="A180" s="55">
        <v>3233</v>
      </c>
      <c r="B180" s="87" t="s">
        <v>401</v>
      </c>
      <c r="C180" s="52" t="s">
        <v>402</v>
      </c>
      <c r="D180" s="244">
        <v>1226.4100000000001</v>
      </c>
      <c r="E180" s="244">
        <v>4122.2299999999996</v>
      </c>
      <c r="F180" s="54">
        <f t="shared" si="31"/>
        <v>336.12168850547528</v>
      </c>
    </row>
    <row r="181" spans="1:6" ht="12.75" customHeight="1" x14ac:dyDescent="0.2">
      <c r="A181" s="55">
        <v>3234</v>
      </c>
      <c r="B181" s="87" t="s">
        <v>403</v>
      </c>
      <c r="C181" s="52" t="s">
        <v>404</v>
      </c>
      <c r="D181" s="244">
        <v>921.45</v>
      </c>
      <c r="E181" s="244">
        <v>919.78</v>
      </c>
      <c r="F181" s="54">
        <f t="shared" si="31"/>
        <v>99.818763904715397</v>
      </c>
    </row>
    <row r="182" spans="1:6" ht="12.75" customHeight="1" x14ac:dyDescent="0.2">
      <c r="A182" s="55">
        <v>3235</v>
      </c>
      <c r="B182" s="87" t="s">
        <v>405</v>
      </c>
      <c r="C182" s="52" t="s">
        <v>406</v>
      </c>
      <c r="D182" s="244">
        <v>0</v>
      </c>
      <c r="E182" s="244"/>
      <c r="F182" s="54" t="str">
        <f t="shared" si="31"/>
        <v>-</v>
      </c>
    </row>
    <row r="183" spans="1:6" ht="12.75" customHeight="1" x14ac:dyDescent="0.2">
      <c r="A183" s="55">
        <v>3236</v>
      </c>
      <c r="B183" s="87" t="s">
        <v>407</v>
      </c>
      <c r="C183" s="52" t="s">
        <v>408</v>
      </c>
      <c r="D183" s="244">
        <v>43.8</v>
      </c>
      <c r="E183" s="244"/>
      <c r="F183" s="54">
        <f t="shared" si="31"/>
        <v>0</v>
      </c>
    </row>
    <row r="184" spans="1:6" ht="12.75" customHeight="1" x14ac:dyDescent="0.2">
      <c r="A184" s="55">
        <v>3237</v>
      </c>
      <c r="B184" s="87" t="s">
        <v>409</v>
      </c>
      <c r="C184" s="52" t="s">
        <v>410</v>
      </c>
      <c r="D184" s="244">
        <v>4728.74</v>
      </c>
      <c r="E184" s="244">
        <v>7591.41</v>
      </c>
      <c r="F184" s="54">
        <f t="shared" si="31"/>
        <v>160.53769080135513</v>
      </c>
    </row>
    <row r="185" spans="1:6" ht="12.75" customHeight="1" x14ac:dyDescent="0.2">
      <c r="A185" s="55">
        <v>3238</v>
      </c>
      <c r="B185" s="87" t="s">
        <v>411</v>
      </c>
      <c r="C185" s="52" t="s">
        <v>412</v>
      </c>
      <c r="D185" s="244">
        <v>410.21</v>
      </c>
      <c r="E185" s="244">
        <v>525.79999999999995</v>
      </c>
      <c r="F185" s="54">
        <f t="shared" si="31"/>
        <v>128.17825016454987</v>
      </c>
    </row>
    <row r="186" spans="1:6" ht="12.75" customHeight="1" x14ac:dyDescent="0.2">
      <c r="A186" s="55">
        <v>3239</v>
      </c>
      <c r="B186" s="87" t="s">
        <v>413</v>
      </c>
      <c r="C186" s="52" t="s">
        <v>414</v>
      </c>
      <c r="D186" s="244">
        <v>1749.44</v>
      </c>
      <c r="E186" s="244">
        <v>1081.77</v>
      </c>
      <c r="F186" s="54">
        <f t="shared" si="31"/>
        <v>61.835215840497526</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6098.88</v>
      </c>
      <c r="E188" s="53">
        <f t="shared" si="43"/>
        <v>4850.07</v>
      </c>
      <c r="F188" s="54">
        <f t="shared" si="31"/>
        <v>79.523945380135359</v>
      </c>
    </row>
    <row r="189" spans="1:6" ht="12.75" customHeight="1" x14ac:dyDescent="0.2">
      <c r="A189" s="55">
        <v>3291</v>
      </c>
      <c r="B189" s="234" t="s">
        <v>419</v>
      </c>
      <c r="C189" s="52" t="s">
        <v>420</v>
      </c>
      <c r="D189" s="244">
        <v>2538.5100000000002</v>
      </c>
      <c r="E189" s="244">
        <v>2397.92</v>
      </c>
      <c r="F189" s="54">
        <f t="shared" si="31"/>
        <v>94.461711791562763</v>
      </c>
    </row>
    <row r="190" spans="1:6" ht="12.75" customHeight="1" x14ac:dyDescent="0.2">
      <c r="A190" s="55">
        <v>3292</v>
      </c>
      <c r="B190" s="87" t="s">
        <v>421</v>
      </c>
      <c r="C190" s="52" t="s">
        <v>422</v>
      </c>
      <c r="D190" s="244">
        <v>0</v>
      </c>
      <c r="E190" s="244"/>
      <c r="F190" s="54" t="str">
        <f t="shared" si="31"/>
        <v>-</v>
      </c>
    </row>
    <row r="191" spans="1:6" ht="12.75" customHeight="1" x14ac:dyDescent="0.2">
      <c r="A191" s="55">
        <v>3293</v>
      </c>
      <c r="B191" s="87" t="s">
        <v>423</v>
      </c>
      <c r="C191" s="52" t="s">
        <v>424</v>
      </c>
      <c r="D191" s="244">
        <v>560.02</v>
      </c>
      <c r="E191" s="244">
        <v>366.54</v>
      </c>
      <c r="F191" s="54">
        <f t="shared" si="31"/>
        <v>65.451233884504134</v>
      </c>
    </row>
    <row r="192" spans="1:6" ht="12.75" customHeight="1" x14ac:dyDescent="0.2">
      <c r="A192" s="55">
        <v>3294</v>
      </c>
      <c r="B192" s="87" t="s">
        <v>425</v>
      </c>
      <c r="C192" s="52" t="s">
        <v>426</v>
      </c>
      <c r="D192" s="244">
        <v>0</v>
      </c>
      <c r="E192" s="244"/>
      <c r="F192" s="54" t="str">
        <f t="shared" si="31"/>
        <v>-</v>
      </c>
    </row>
    <row r="193" spans="1:6" ht="12.75" customHeight="1" x14ac:dyDescent="0.2">
      <c r="A193" s="55">
        <v>3295</v>
      </c>
      <c r="B193" s="87" t="s">
        <v>427</v>
      </c>
      <c r="C193" s="52" t="s">
        <v>428</v>
      </c>
      <c r="D193" s="244">
        <v>193.68</v>
      </c>
      <c r="E193" s="244">
        <v>404.43</v>
      </c>
      <c r="F193" s="54">
        <f t="shared" si="31"/>
        <v>208.81350681536554</v>
      </c>
    </row>
    <row r="194" spans="1:6" ht="12.75" customHeight="1" x14ac:dyDescent="0.2">
      <c r="A194" s="55" t="s">
        <v>429</v>
      </c>
      <c r="B194" s="87" t="s">
        <v>430</v>
      </c>
      <c r="C194" s="52" t="s">
        <v>429</v>
      </c>
      <c r="D194" s="244">
        <v>0</v>
      </c>
      <c r="E194" s="244">
        <v>951.18</v>
      </c>
      <c r="F194" s="54" t="str">
        <f t="shared" si="31"/>
        <v>-</v>
      </c>
    </row>
    <row r="195" spans="1:6" ht="12.75" customHeight="1" x14ac:dyDescent="0.2">
      <c r="A195" s="55">
        <v>3299</v>
      </c>
      <c r="B195" s="87" t="s">
        <v>431</v>
      </c>
      <c r="C195" s="52" t="s">
        <v>432</v>
      </c>
      <c r="D195" s="244">
        <v>2806.67</v>
      </c>
      <c r="E195" s="244">
        <v>730</v>
      </c>
      <c r="F195" s="54">
        <f t="shared" si="31"/>
        <v>26.009470297541213</v>
      </c>
    </row>
    <row r="196" spans="1:6" ht="12.75" customHeight="1" x14ac:dyDescent="0.2">
      <c r="A196" s="55">
        <v>34</v>
      </c>
      <c r="B196" s="234" t="s">
        <v>433</v>
      </c>
      <c r="C196" s="52" t="s">
        <v>434</v>
      </c>
      <c r="D196" s="53">
        <f t="shared" ref="D196:E196" si="44">D197+D202+D210</f>
        <v>4025.36</v>
      </c>
      <c r="E196" s="53">
        <f t="shared" si="44"/>
        <v>5334.7</v>
      </c>
      <c r="F196" s="54">
        <f t="shared" si="31"/>
        <v>132.52727706341793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0</v>
      </c>
      <c r="E205" s="244"/>
      <c r="F205" s="54" t="str">
        <f t="shared" si="31"/>
        <v>-</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4025.36</v>
      </c>
      <c r="E210" s="53">
        <f t="shared" si="47"/>
        <v>5334.7</v>
      </c>
      <c r="F210" s="54">
        <f t="shared" si="31"/>
        <v>132.52727706341793</v>
      </c>
    </row>
    <row r="211" spans="1:6" ht="12.75" customHeight="1" x14ac:dyDescent="0.2">
      <c r="A211" s="55">
        <v>3431</v>
      </c>
      <c r="B211" s="234" t="s">
        <v>463</v>
      </c>
      <c r="C211" s="52" t="s">
        <v>464</v>
      </c>
      <c r="D211" s="244">
        <v>1561.83</v>
      </c>
      <c r="E211" s="244">
        <v>1684.82</v>
      </c>
      <c r="F211" s="54">
        <f t="shared" si="31"/>
        <v>107.87473668709143</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v>
      </c>
      <c r="E213" s="244"/>
      <c r="F213" s="54" t="str">
        <f t="shared" si="31"/>
        <v>-</v>
      </c>
    </row>
    <row r="214" spans="1:6" ht="12.75" customHeight="1" x14ac:dyDescent="0.2">
      <c r="A214" s="55">
        <v>3434</v>
      </c>
      <c r="B214" s="87" t="s">
        <v>469</v>
      </c>
      <c r="C214" s="52" t="s">
        <v>470</v>
      </c>
      <c r="D214" s="244">
        <v>2463.5300000000002</v>
      </c>
      <c r="E214" s="244">
        <v>3649.88</v>
      </c>
      <c r="F214" s="54">
        <f t="shared" si="31"/>
        <v>148.1565071259534</v>
      </c>
    </row>
    <row r="215" spans="1:6" ht="12.75" customHeight="1" x14ac:dyDescent="0.2">
      <c r="A215" s="55">
        <v>35</v>
      </c>
      <c r="B215" s="87" t="s">
        <v>471</v>
      </c>
      <c r="C215" s="52" t="s">
        <v>472</v>
      </c>
      <c r="D215" s="53">
        <f t="shared" ref="D215:E215" si="48">D216+D219+D223</f>
        <v>309.12</v>
      </c>
      <c r="E215" s="53">
        <f t="shared" si="48"/>
        <v>233.28</v>
      </c>
      <c r="F215" s="54">
        <f t="shared" si="31"/>
        <v>75.465838509316768</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4" x14ac:dyDescent="0.2">
      <c r="A219" s="55">
        <v>352</v>
      </c>
      <c r="B219" s="87" t="s">
        <v>479</v>
      </c>
      <c r="C219" s="52" t="s">
        <v>480</v>
      </c>
      <c r="D219" s="53">
        <f t="shared" ref="D219:E219" si="50">SUM(D220:D222)</f>
        <v>309.12</v>
      </c>
      <c r="E219" s="53">
        <f t="shared" si="50"/>
        <v>233.28</v>
      </c>
      <c r="F219" s="54">
        <f t="shared" si="31"/>
        <v>75.465838509316768</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309.12</v>
      </c>
      <c r="E222" s="244">
        <v>233.28</v>
      </c>
      <c r="F222" s="54">
        <f t="shared" si="31"/>
        <v>75.465838509316768</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16590.349999999999</v>
      </c>
      <c r="E224" s="53">
        <f t="shared" si="51"/>
        <v>16591.240000000002</v>
      </c>
      <c r="F224" s="54">
        <f t="shared" ref="F224:F235" si="52">IF(D224&lt;&gt;0,IF(E224/D224&gt;=100,"&gt;&gt;100",E224/D224*100),"-")</f>
        <v>100.00536456434013</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c r="F237" s="54" t="str">
        <f t="shared" si="57"/>
        <v>-</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16590.349999999999</v>
      </c>
      <c r="E240" s="53">
        <f t="shared" si="58"/>
        <v>16591.240000000002</v>
      </c>
      <c r="F240" s="54">
        <f t="shared" ref="F240:F243" si="59">IF(D240&lt;&gt;0,IF(E240/D240&gt;=100,"&gt;&gt;100",E240/D240*100),"-")</f>
        <v>100.00536456434013</v>
      </c>
    </row>
    <row r="241" spans="1:6" ht="24" x14ac:dyDescent="0.2">
      <c r="A241" s="55">
        <v>3672</v>
      </c>
      <c r="B241" s="87" t="s">
        <v>523</v>
      </c>
      <c r="C241" s="52" t="s">
        <v>524</v>
      </c>
      <c r="D241" s="244">
        <v>16590.349999999999</v>
      </c>
      <c r="E241" s="244">
        <v>16591.240000000002</v>
      </c>
      <c r="F241" s="54">
        <f t="shared" si="59"/>
        <v>100.00536456434013</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4961.7699999999995</v>
      </c>
      <c r="E252" s="53">
        <f t="shared" si="63"/>
        <v>7327.23</v>
      </c>
      <c r="F252" s="54">
        <f t="shared" ref="F252:F258" si="64">IF(D252&lt;&gt;0,IF(E252/D252&gt;=100,"&gt;&gt;100",E252/D252*100),"-")</f>
        <v>147.67371321121294</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4961.7699999999995</v>
      </c>
      <c r="E259" s="53">
        <f t="shared" si="66"/>
        <v>7327.23</v>
      </c>
      <c r="F259" s="54">
        <f t="shared" ref="F259:F262" si="67">IF(D259&lt;&gt;0,IF(E259/D259&gt;=100,"&gt;&gt;100",E259/D259*100),"-")</f>
        <v>147.67371321121294</v>
      </c>
    </row>
    <row r="260" spans="1:6" ht="12.75" customHeight="1" x14ac:dyDescent="0.2">
      <c r="A260" s="55">
        <v>3721</v>
      </c>
      <c r="B260" s="87" t="s">
        <v>557</v>
      </c>
      <c r="C260" s="52" t="s">
        <v>558</v>
      </c>
      <c r="D260" s="244">
        <v>3955.1</v>
      </c>
      <c r="E260" s="244">
        <v>5731</v>
      </c>
      <c r="F260" s="54">
        <f t="shared" si="67"/>
        <v>144.90151955702763</v>
      </c>
    </row>
    <row r="261" spans="1:6" ht="12.75" customHeight="1" x14ac:dyDescent="0.2">
      <c r="A261" s="55">
        <v>3722</v>
      </c>
      <c r="B261" s="87" t="s">
        <v>559</v>
      </c>
      <c r="C261" s="52" t="s">
        <v>560</v>
      </c>
      <c r="D261" s="244">
        <v>1006.67</v>
      </c>
      <c r="E261" s="244">
        <v>1596.23</v>
      </c>
      <c r="F261" s="54">
        <f t="shared" si="67"/>
        <v>158.56536898884443</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23296.94</v>
      </c>
      <c r="E263" s="53">
        <f t="shared" si="68"/>
        <v>24720.73</v>
      </c>
      <c r="F263" s="54">
        <f t="shared" ref="F263:F267" si="69">IF(D263&lt;&gt;0,IF(E263/D263&gt;=100,"&gt;&gt;100",E263/D263*100),"-")</f>
        <v>106.11148932005663</v>
      </c>
    </row>
    <row r="264" spans="1:6" ht="12.75" customHeight="1" x14ac:dyDescent="0.2">
      <c r="A264" s="55">
        <v>381</v>
      </c>
      <c r="B264" s="87" t="s">
        <v>565</v>
      </c>
      <c r="C264" s="52" t="s">
        <v>566</v>
      </c>
      <c r="D264" s="53">
        <f t="shared" ref="D264:E264" si="70">SUM(D265:D267)</f>
        <v>23296.94</v>
      </c>
      <c r="E264" s="53">
        <f t="shared" si="70"/>
        <v>21520.73</v>
      </c>
      <c r="F264" s="54">
        <f t="shared" si="69"/>
        <v>92.375779823444631</v>
      </c>
    </row>
    <row r="265" spans="1:6" ht="12.75" customHeight="1" x14ac:dyDescent="0.2">
      <c r="A265" s="55">
        <v>3811</v>
      </c>
      <c r="B265" s="87" t="s">
        <v>567</v>
      </c>
      <c r="C265" s="52" t="s">
        <v>568</v>
      </c>
      <c r="D265" s="244">
        <v>23296.94</v>
      </c>
      <c r="E265" s="244">
        <v>21520.73</v>
      </c>
      <c r="F265" s="54">
        <f t="shared" si="69"/>
        <v>92.375779823444631</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3200</v>
      </c>
      <c r="F268" s="54" t="str">
        <f t="shared" ref="F268:F272" si="72">IF(D268&lt;&gt;0,IF(E268/D268&gt;=100,"&gt;&gt;100",E268/D268*100),"-")</f>
        <v>-</v>
      </c>
    </row>
    <row r="269" spans="1:6" ht="12.75" customHeight="1" x14ac:dyDescent="0.2">
      <c r="A269" s="55">
        <v>3821</v>
      </c>
      <c r="B269" s="87" t="s">
        <v>575</v>
      </c>
      <c r="C269" s="52" t="s">
        <v>576</v>
      </c>
      <c r="D269" s="244">
        <v>0</v>
      </c>
      <c r="E269" s="244">
        <v>3200</v>
      </c>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119676.08</v>
      </c>
      <c r="E289" s="53">
        <f t="shared" si="79"/>
        <v>195217.09000000003</v>
      </c>
      <c r="F289" s="54">
        <f t="shared" si="76"/>
        <v>163.12122689847465</v>
      </c>
    </row>
    <row r="290" spans="1:6" ht="12.75" customHeight="1" x14ac:dyDescent="0.2">
      <c r="A290" s="55" t="s">
        <v>606</v>
      </c>
      <c r="B290" s="87" t="s">
        <v>617</v>
      </c>
      <c r="C290" s="52" t="s">
        <v>618</v>
      </c>
      <c r="D290" s="53">
        <f>IF(D6&gt;=D289,D6-D289,0)</f>
        <v>51350.690000000017</v>
      </c>
      <c r="E290" s="53">
        <f>IF(E6&gt;=E289,E6-E289,0)</f>
        <v>0</v>
      </c>
      <c r="F290" s="54">
        <f t="shared" si="76"/>
        <v>0</v>
      </c>
    </row>
    <row r="291" spans="1:6" ht="12.75" customHeight="1" x14ac:dyDescent="0.2">
      <c r="A291" s="55" t="s">
        <v>606</v>
      </c>
      <c r="B291" s="87" t="s">
        <v>619</v>
      </c>
      <c r="C291" s="52" t="s">
        <v>620</v>
      </c>
      <c r="D291" s="53">
        <f>IF(D289&gt;=D6,D289-D6,0)</f>
        <v>0</v>
      </c>
      <c r="E291" s="53">
        <f>IF(E289&gt;=E6,E289-E6,0)</f>
        <v>59236.74000000002</v>
      </c>
      <c r="F291" s="54" t="str">
        <f t="shared" si="76"/>
        <v>-</v>
      </c>
    </row>
    <row r="292" spans="1:6" ht="12.75" customHeight="1" x14ac:dyDescent="0.2">
      <c r="A292" s="55">
        <v>92211</v>
      </c>
      <c r="B292" s="87" t="s">
        <v>621</v>
      </c>
      <c r="C292" s="52" t="s">
        <v>622</v>
      </c>
      <c r="D292" s="244">
        <v>133738.1</v>
      </c>
      <c r="E292" s="244">
        <v>78958.490000000005</v>
      </c>
      <c r="F292" s="54">
        <f t="shared" si="76"/>
        <v>59.039637919186831</v>
      </c>
    </row>
    <row r="293" spans="1:6" ht="12.75" customHeight="1" x14ac:dyDescent="0.2">
      <c r="A293" s="55">
        <v>92221</v>
      </c>
      <c r="B293" s="87" t="s">
        <v>623</v>
      </c>
      <c r="C293" s="52" t="s">
        <v>624</v>
      </c>
      <c r="D293" s="244">
        <v>0</v>
      </c>
      <c r="E293" s="244"/>
      <c r="F293" s="54" t="str">
        <f t="shared" si="76"/>
        <v>-</v>
      </c>
    </row>
    <row r="294" spans="1:6" ht="12.75" customHeight="1" x14ac:dyDescent="0.2">
      <c r="A294" s="55">
        <v>96</v>
      </c>
      <c r="B294" s="87" t="s">
        <v>625</v>
      </c>
      <c r="C294" s="52" t="s">
        <v>626</v>
      </c>
      <c r="D294" s="244">
        <v>136899.67000000001</v>
      </c>
      <c r="E294" s="244">
        <v>103982.93</v>
      </c>
      <c r="F294" s="54">
        <f t="shared" si="76"/>
        <v>75.955573888527255</v>
      </c>
    </row>
    <row r="295" spans="1:6" ht="24" x14ac:dyDescent="0.2">
      <c r="A295" s="55">
        <v>9661</v>
      </c>
      <c r="B295" s="87" t="s">
        <v>627</v>
      </c>
      <c r="C295" s="52" t="s">
        <v>628</v>
      </c>
      <c r="D295" s="244">
        <v>0</v>
      </c>
      <c r="E295" s="244"/>
      <c r="F295" s="54" t="str">
        <f t="shared" si="76"/>
        <v>-</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1061.78</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c r="F301" s="54" t="str">
        <f t="shared" si="81"/>
        <v>-</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0</v>
      </c>
      <c r="E311" s="53">
        <f t="shared" si="85"/>
        <v>1061.78</v>
      </c>
      <c r="F311" s="54" t="str">
        <f t="shared" si="81"/>
        <v>-</v>
      </c>
    </row>
    <row r="312" spans="1:6" ht="12.75" customHeight="1" x14ac:dyDescent="0.2">
      <c r="A312" s="55">
        <v>721</v>
      </c>
      <c r="B312" s="87" t="s">
        <v>660</v>
      </c>
      <c r="C312" s="52" t="s">
        <v>661</v>
      </c>
      <c r="D312" s="53">
        <f t="shared" ref="D312:E312" si="86">SUM(D313:D316)</f>
        <v>0</v>
      </c>
      <c r="E312" s="53">
        <f t="shared" si="86"/>
        <v>1061.78</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v>1061.78</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92590.76</v>
      </c>
      <c r="E350" s="53">
        <f t="shared" si="95"/>
        <v>95403.15</v>
      </c>
      <c r="F350" s="54">
        <f t="shared" si="81"/>
        <v>103.03744131703854</v>
      </c>
    </row>
    <row r="351" spans="1:6" ht="12.75" customHeight="1" x14ac:dyDescent="0.2">
      <c r="A351" s="55">
        <v>41</v>
      </c>
      <c r="B351" s="87" t="s">
        <v>738</v>
      </c>
      <c r="C351" s="52" t="s">
        <v>739</v>
      </c>
      <c r="D351" s="53">
        <f t="shared" ref="D351:E351" si="96">D352+D356</f>
        <v>779.75</v>
      </c>
      <c r="E351" s="53">
        <f t="shared" si="96"/>
        <v>4664.3999999999996</v>
      </c>
      <c r="F351" s="54">
        <f t="shared" si="81"/>
        <v>598.19172811798649</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779.75</v>
      </c>
      <c r="E356" s="53">
        <f t="shared" si="98"/>
        <v>4664.3999999999996</v>
      </c>
      <c r="F356" s="54">
        <f t="shared" si="81"/>
        <v>598.19172811798649</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779.75</v>
      </c>
      <c r="E362" s="244">
        <v>4664.3999999999996</v>
      </c>
      <c r="F362" s="54">
        <f t="shared" si="81"/>
        <v>598.19172811798649</v>
      </c>
    </row>
    <row r="363" spans="1:6" ht="24" x14ac:dyDescent="0.2">
      <c r="A363" s="55">
        <v>42</v>
      </c>
      <c r="B363" s="234" t="s">
        <v>754</v>
      </c>
      <c r="C363" s="52" t="s">
        <v>755</v>
      </c>
      <c r="D363" s="53">
        <f t="shared" ref="D363:E363" si="99">D364+D369+D378+D383+D388+D391</f>
        <v>91811.01</v>
      </c>
      <c r="E363" s="53">
        <f t="shared" si="99"/>
        <v>90738.75</v>
      </c>
      <c r="F363" s="54">
        <f t="shared" si="81"/>
        <v>98.832100855877741</v>
      </c>
    </row>
    <row r="364" spans="1:6" ht="12.75" customHeight="1" x14ac:dyDescent="0.2">
      <c r="A364" s="55">
        <v>421</v>
      </c>
      <c r="B364" s="87" t="s">
        <v>756</v>
      </c>
      <c r="C364" s="52" t="s">
        <v>757</v>
      </c>
      <c r="D364" s="53">
        <f t="shared" ref="D364:E364" si="100">SUM(D365:D368)</f>
        <v>91412.84</v>
      </c>
      <c r="E364" s="53">
        <f t="shared" si="100"/>
        <v>90738.75</v>
      </c>
      <c r="F364" s="54">
        <f t="shared" si="81"/>
        <v>99.2625871814069</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86269.83</v>
      </c>
      <c r="E366" s="244"/>
      <c r="F366" s="54">
        <f t="shared" si="81"/>
        <v>0</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5143.01</v>
      </c>
      <c r="E368" s="244">
        <v>90738.75</v>
      </c>
      <c r="F368" s="54">
        <f t="shared" si="81"/>
        <v>1764.3121440557184</v>
      </c>
    </row>
    <row r="369" spans="1:6" ht="12.75" customHeight="1" x14ac:dyDescent="0.2">
      <c r="A369" s="55">
        <v>422</v>
      </c>
      <c r="B369" s="87" t="s">
        <v>762</v>
      </c>
      <c r="C369" s="52" t="s">
        <v>763</v>
      </c>
      <c r="D369" s="53">
        <f t="shared" ref="D369:E369" si="101">SUM(D370:D377)</f>
        <v>0</v>
      </c>
      <c r="E369" s="53">
        <f t="shared" si="101"/>
        <v>0</v>
      </c>
      <c r="F369" s="54" t="str">
        <f t="shared" si="81"/>
        <v>-</v>
      </c>
    </row>
    <row r="370" spans="1:6" ht="12.75" customHeight="1" x14ac:dyDescent="0.2">
      <c r="A370" s="55">
        <v>4221</v>
      </c>
      <c r="B370" s="87" t="s">
        <v>672</v>
      </c>
      <c r="C370" s="52" t="s">
        <v>764</v>
      </c>
      <c r="D370" s="244">
        <v>0</v>
      </c>
      <c r="E370" s="244"/>
      <c r="F370" s="54" t="str">
        <f t="shared" si="81"/>
        <v>-</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c r="F372" s="54" t="str">
        <f t="shared" si="81"/>
        <v>-</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0</v>
      </c>
      <c r="E376" s="244"/>
      <c r="F376" s="54" t="str">
        <f t="shared" si="81"/>
        <v>-</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398.17</v>
      </c>
      <c r="E383" s="53">
        <f t="shared" si="103"/>
        <v>0</v>
      </c>
      <c r="F383" s="54">
        <f t="shared" si="81"/>
        <v>0</v>
      </c>
    </row>
    <row r="384" spans="1:6" ht="12.75" customHeight="1" x14ac:dyDescent="0.2">
      <c r="A384" s="55">
        <v>4241</v>
      </c>
      <c r="B384" s="87" t="s">
        <v>781</v>
      </c>
      <c r="C384" s="52" t="s">
        <v>782</v>
      </c>
      <c r="D384" s="244">
        <v>398.17</v>
      </c>
      <c r="E384" s="244"/>
      <c r="F384" s="54">
        <f t="shared" si="81"/>
        <v>0</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0</v>
      </c>
      <c r="E394" s="244"/>
      <c r="F394" s="54" t="str">
        <f t="shared" si="81"/>
        <v>-</v>
      </c>
    </row>
    <row r="395" spans="1:6" ht="12.75" customHeight="1" x14ac:dyDescent="0.2">
      <c r="A395" s="55">
        <v>4264</v>
      </c>
      <c r="B395" s="87" t="s">
        <v>722</v>
      </c>
      <c r="C395" s="52" t="s">
        <v>796</v>
      </c>
      <c r="D395" s="244">
        <v>0</v>
      </c>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92590.76</v>
      </c>
      <c r="E408" s="53">
        <f t="shared" si="111"/>
        <v>94341.37</v>
      </c>
      <c r="F408" s="54">
        <f t="shared" si="81"/>
        <v>101.89069622065961</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0</v>
      </c>
      <c r="E410" s="244"/>
      <c r="F410" s="54" t="str">
        <f t="shared" si="81"/>
        <v>-</v>
      </c>
    </row>
    <row r="411" spans="1:6" ht="12.75" customHeight="1" x14ac:dyDescent="0.2">
      <c r="A411" s="55">
        <v>97</v>
      </c>
      <c r="B411" s="87" t="s">
        <v>825</v>
      </c>
      <c r="C411" s="52" t="s">
        <v>826</v>
      </c>
      <c r="D411" s="244">
        <v>0</v>
      </c>
      <c r="E411" s="244"/>
      <c r="F411" s="54" t="str">
        <f t="shared" si="81"/>
        <v>-</v>
      </c>
    </row>
    <row r="412" spans="1:6" ht="12.75" customHeight="1" x14ac:dyDescent="0.2">
      <c r="A412" s="55" t="s">
        <v>606</v>
      </c>
      <c r="B412" s="87" t="s">
        <v>827</v>
      </c>
      <c r="C412" s="52" t="s">
        <v>828</v>
      </c>
      <c r="D412" s="53">
        <f>D6+D298</f>
        <v>171026.77000000002</v>
      </c>
      <c r="E412" s="53">
        <f>E6+E298</f>
        <v>137042.13</v>
      </c>
      <c r="F412" s="54">
        <f t="shared" si="81"/>
        <v>80.129052311518251</v>
      </c>
    </row>
    <row r="413" spans="1:6" ht="12.75" customHeight="1" x14ac:dyDescent="0.2">
      <c r="A413" s="55" t="s">
        <v>606</v>
      </c>
      <c r="B413" s="87" t="s">
        <v>829</v>
      </c>
      <c r="C413" s="52" t="s">
        <v>830</v>
      </c>
      <c r="D413" s="53">
        <f t="shared" ref="D413:E413" si="112">D289+D350</f>
        <v>212266.84</v>
      </c>
      <c r="E413" s="53">
        <f t="shared" si="112"/>
        <v>290620.24</v>
      </c>
      <c r="F413" s="54">
        <f t="shared" si="81"/>
        <v>136.91268970697448</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41240.069999999978</v>
      </c>
      <c r="E415" s="53">
        <f t="shared" si="114"/>
        <v>153578.10999999999</v>
      </c>
      <c r="F415" s="54">
        <f t="shared" si="81"/>
        <v>372.40021658547153</v>
      </c>
    </row>
    <row r="416" spans="1:6" ht="12.75" customHeight="1" x14ac:dyDescent="0.2">
      <c r="A416" s="62" t="s">
        <v>835</v>
      </c>
      <c r="B416" s="234" t="s">
        <v>836</v>
      </c>
      <c r="C416" s="63" t="s">
        <v>837</v>
      </c>
      <c r="D416" s="53">
        <f t="shared" ref="D416:E416" si="115">IF(D292-D293+D409-D410&gt;=0,D292-D293+D409-D410,0)</f>
        <v>133738.1</v>
      </c>
      <c r="E416" s="53">
        <f t="shared" si="115"/>
        <v>78958.490000000005</v>
      </c>
      <c r="F416" s="54">
        <f t="shared" si="81"/>
        <v>59.039637919186831</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136899.67000000001</v>
      </c>
      <c r="E418" s="64">
        <f t="shared" si="117"/>
        <v>103982.93</v>
      </c>
      <c r="F418" s="59">
        <f t="shared" si="81"/>
        <v>75.955573888527255</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0</v>
      </c>
      <c r="E528" s="53">
        <f t="shared" si="148"/>
        <v>5975.79</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0</v>
      </c>
      <c r="E593" s="53">
        <f t="shared" si="167"/>
        <v>5975.79</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c r="F606" s="54" t="str">
        <f t="shared" si="119"/>
        <v>-</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0</v>
      </c>
      <c r="E617" s="53">
        <f t="shared" si="173"/>
        <v>5975.79</v>
      </c>
      <c r="F617" s="54" t="str">
        <f t="shared" si="119"/>
        <v>-</v>
      </c>
    </row>
    <row r="618" spans="1:6" ht="12.75" customHeight="1" x14ac:dyDescent="0.2">
      <c r="A618" s="55">
        <v>5471</v>
      </c>
      <c r="B618" s="87" t="s">
        <v>1231</v>
      </c>
      <c r="C618" s="52" t="s">
        <v>1232</v>
      </c>
      <c r="D618" s="244">
        <v>0</v>
      </c>
      <c r="E618" s="244">
        <v>5975.79</v>
      </c>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5975.79</v>
      </c>
      <c r="F636" s="54" t="str">
        <f t="shared" si="119"/>
        <v>-</v>
      </c>
    </row>
    <row r="637" spans="1:6" ht="12.75" customHeight="1" x14ac:dyDescent="0.2">
      <c r="A637" s="55">
        <v>92213</v>
      </c>
      <c r="B637" s="87" t="s">
        <v>1269</v>
      </c>
      <c r="C637" s="52" t="s">
        <v>1270</v>
      </c>
      <c r="D637" s="244">
        <v>0</v>
      </c>
      <c r="E637" s="244"/>
      <c r="F637" s="54" t="str">
        <f t="shared" si="119"/>
        <v>-</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171026.77000000002</v>
      </c>
      <c r="E639" s="53">
        <f t="shared" si="180"/>
        <v>137042.13</v>
      </c>
      <c r="F639" s="54">
        <f t="shared" si="119"/>
        <v>80.129052311518251</v>
      </c>
    </row>
    <row r="640" spans="1:6" ht="12.75" customHeight="1" x14ac:dyDescent="0.2">
      <c r="A640" s="55" t="s">
        <v>606</v>
      </c>
      <c r="B640" s="87" t="s">
        <v>1275</v>
      </c>
      <c r="C640" s="52" t="s">
        <v>1276</v>
      </c>
      <c r="D640" s="53">
        <f t="shared" ref="D640:E640" si="181">D413+D528</f>
        <v>212266.84</v>
      </c>
      <c r="E640" s="53">
        <f t="shared" si="181"/>
        <v>296596.02999999997</v>
      </c>
      <c r="F640" s="54">
        <f t="shared" si="119"/>
        <v>139.72791510911452</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41240.069999999978</v>
      </c>
      <c r="E642" s="53">
        <f t="shared" si="183"/>
        <v>159553.89999999997</v>
      </c>
      <c r="F642" s="54">
        <f t="shared" si="119"/>
        <v>386.89046842064056</v>
      </c>
    </row>
    <row r="643" spans="1:6" ht="24" x14ac:dyDescent="0.2">
      <c r="A643" s="62" t="s">
        <v>1281</v>
      </c>
      <c r="B643" s="87" t="s">
        <v>1282</v>
      </c>
      <c r="C643" s="63" t="s">
        <v>1281</v>
      </c>
      <c r="D643" s="53">
        <f t="shared" ref="D643:E643" si="184">IF(D416-D417+D637-D638&gt;=0,D416-D417+D637-D638,0)</f>
        <v>133738.1</v>
      </c>
      <c r="E643" s="53">
        <f t="shared" si="184"/>
        <v>78958.490000000005</v>
      </c>
      <c r="F643" s="54">
        <f t="shared" si="119"/>
        <v>59.039637919186831</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92498.030000000028</v>
      </c>
      <c r="E645" s="53">
        <f t="shared" si="186"/>
        <v>0</v>
      </c>
      <c r="F645" s="54">
        <f t="shared" si="119"/>
        <v>0</v>
      </c>
    </row>
    <row r="646" spans="1:6" ht="24" x14ac:dyDescent="0.2">
      <c r="A646" s="55" t="s">
        <v>606</v>
      </c>
      <c r="B646" s="87" t="s">
        <v>1287</v>
      </c>
      <c r="C646" s="52" t="s">
        <v>1288</v>
      </c>
      <c r="D646" s="53">
        <f t="shared" ref="D646:E646" si="187">IF(D642+D644-D641-D643&gt;=0,D642+D644-D641-D643,0)</f>
        <v>0</v>
      </c>
      <c r="E646" s="53">
        <f t="shared" si="187"/>
        <v>80595.40999999996</v>
      </c>
      <c r="F646" s="54" t="str">
        <f t="shared" si="119"/>
        <v>-</v>
      </c>
    </row>
    <row r="647" spans="1:6" ht="24" x14ac:dyDescent="0.2">
      <c r="A647" s="57" t="s">
        <v>1289</v>
      </c>
      <c r="B647" s="235" t="s">
        <v>1290</v>
      </c>
      <c r="C647" s="58" t="s">
        <v>1289</v>
      </c>
      <c r="D647" s="245">
        <v>10400.75</v>
      </c>
      <c r="E647" s="245">
        <v>9515.9</v>
      </c>
      <c r="F647" s="59">
        <f t="shared" si="119"/>
        <v>91.492440449006068</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229392.24</v>
      </c>
      <c r="E649" s="244">
        <v>202490.37</v>
      </c>
      <c r="F649" s="54">
        <f t="shared" ref="F649:F724" si="188">IF(D649&lt;&gt;0,IF(E649/D649&gt;=100,"&gt;&gt;100",E649/D649*100),"-")</f>
        <v>88.272545749585944</v>
      </c>
    </row>
    <row r="650" spans="1:6" ht="12.75" customHeight="1" x14ac:dyDescent="0.2">
      <c r="A650" s="55" t="s">
        <v>1294</v>
      </c>
      <c r="B650" s="87" t="s">
        <v>1295</v>
      </c>
      <c r="C650" s="52" t="s">
        <v>1294</v>
      </c>
      <c r="D650" s="244">
        <v>169122.41</v>
      </c>
      <c r="E650" s="244">
        <v>142801.79999999999</v>
      </c>
      <c r="F650" s="54">
        <f t="shared" si="188"/>
        <v>84.436947179265005</v>
      </c>
    </row>
    <row r="651" spans="1:6" ht="12.75" customHeight="1" x14ac:dyDescent="0.2">
      <c r="A651" s="55" t="s">
        <v>1296</v>
      </c>
      <c r="B651" s="87" t="s">
        <v>1297</v>
      </c>
      <c r="C651" s="52" t="s">
        <v>1296</v>
      </c>
      <c r="D651" s="244">
        <v>164843.32</v>
      </c>
      <c r="E651" s="244">
        <v>272341.40000000002</v>
      </c>
      <c r="F651" s="54">
        <f t="shared" si="188"/>
        <v>165.21227551107319</v>
      </c>
    </row>
    <row r="652" spans="1:6" ht="24" x14ac:dyDescent="0.2">
      <c r="A652" s="55">
        <v>11</v>
      </c>
      <c r="B652" s="87" t="s">
        <v>1298</v>
      </c>
      <c r="C652" s="52" t="s">
        <v>1299</v>
      </c>
      <c r="D652" s="53">
        <f t="shared" ref="D652:E652" si="189">+D649+D650-D651</f>
        <v>233671.33000000002</v>
      </c>
      <c r="E652" s="53">
        <f t="shared" si="189"/>
        <v>72950.76999999996</v>
      </c>
      <c r="F652" s="54">
        <f t="shared" si="188"/>
        <v>31.219392640081246</v>
      </c>
    </row>
    <row r="653" spans="1:6" ht="24" x14ac:dyDescent="0.2">
      <c r="A653" s="55" t="s">
        <v>606</v>
      </c>
      <c r="B653" s="87" t="s">
        <v>1300</v>
      </c>
      <c r="C653" s="52" t="s">
        <v>1301</v>
      </c>
      <c r="D653" s="264">
        <v>11</v>
      </c>
      <c r="E653" s="264">
        <v>36</v>
      </c>
      <c r="F653" s="54">
        <f t="shared" si="188"/>
        <v>327.27272727272731</v>
      </c>
    </row>
    <row r="654" spans="1:6" ht="24" x14ac:dyDescent="0.2">
      <c r="A654" s="55" t="s">
        <v>606</v>
      </c>
      <c r="B654" s="87" t="s">
        <v>1302</v>
      </c>
      <c r="C654" s="52" t="s">
        <v>1303</v>
      </c>
      <c r="D654" s="264">
        <v>0</v>
      </c>
      <c r="E654" s="264"/>
      <c r="F654" s="54" t="str">
        <f t="shared" si="188"/>
        <v>-</v>
      </c>
    </row>
    <row r="655" spans="1:6" ht="12.75" customHeight="1" x14ac:dyDescent="0.2">
      <c r="A655" s="55" t="s">
        <v>606</v>
      </c>
      <c r="B655" s="87" t="s">
        <v>1304</v>
      </c>
      <c r="C655" s="52" t="s">
        <v>1305</v>
      </c>
      <c r="D655" s="264">
        <v>9</v>
      </c>
      <c r="E655" s="264">
        <v>34</v>
      </c>
      <c r="F655" s="54">
        <f t="shared" si="188"/>
        <v>377.77777777777777</v>
      </c>
    </row>
    <row r="656" spans="1:6" ht="12.75" customHeight="1" x14ac:dyDescent="0.2">
      <c r="A656" s="55" t="s">
        <v>606</v>
      </c>
      <c r="B656" s="87" t="s">
        <v>1306</v>
      </c>
      <c r="C656" s="52" t="s">
        <v>1307</v>
      </c>
      <c r="D656" s="264">
        <v>0</v>
      </c>
      <c r="E656" s="264"/>
      <c r="F656" s="54" t="str">
        <f t="shared" si="188"/>
        <v>-</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48626.71</v>
      </c>
      <c r="E661" s="244">
        <v>50581</v>
      </c>
      <c r="F661" s="54">
        <f t="shared" si="188"/>
        <v>104.01896406316611</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3318.07</v>
      </c>
      <c r="E663" s="244"/>
      <c r="F663" s="54">
        <f t="shared" si="188"/>
        <v>0</v>
      </c>
    </row>
    <row r="664" spans="1:6" ht="12.75" customHeight="1" x14ac:dyDescent="0.2">
      <c r="A664" s="55">
        <v>63314</v>
      </c>
      <c r="B664" s="87" t="s">
        <v>1323</v>
      </c>
      <c r="C664" s="52" t="s">
        <v>1324</v>
      </c>
      <c r="D664" s="244">
        <v>9954.2099999999991</v>
      </c>
      <c r="E664" s="244">
        <v>12443.43</v>
      </c>
      <c r="F664" s="54">
        <f t="shared" si="188"/>
        <v>125.00670570542516</v>
      </c>
    </row>
    <row r="665" spans="1:6" ht="12.75" customHeight="1" x14ac:dyDescent="0.2">
      <c r="A665" s="55">
        <v>63321</v>
      </c>
      <c r="B665" s="87" t="s">
        <v>1325</v>
      </c>
      <c r="C665" s="52" t="s">
        <v>1326</v>
      </c>
      <c r="D665" s="244">
        <v>0</v>
      </c>
      <c r="E665" s="244"/>
      <c r="F665" s="54" t="str">
        <f t="shared" si="188"/>
        <v>-</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24670.52</v>
      </c>
      <c r="E673" s="244"/>
      <c r="F673" s="54">
        <f t="shared" si="188"/>
        <v>0</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13099.99</v>
      </c>
      <c r="E694" s="244"/>
      <c r="F694" s="54">
        <f t="shared" si="188"/>
        <v>0</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0</v>
      </c>
      <c r="E710" s="244"/>
      <c r="F710" s="54" t="str">
        <f t="shared" si="188"/>
        <v>-</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244.83</v>
      </c>
      <c r="E718" s="244">
        <v>388.08</v>
      </c>
      <c r="F718" s="54">
        <f t="shared" si="188"/>
        <v>158.50998652125963</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43.8</v>
      </c>
      <c r="E720" s="244"/>
      <c r="F720" s="54">
        <f t="shared" si="188"/>
        <v>0</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481.61</v>
      </c>
      <c r="E722" s="244">
        <v>481.59</v>
      </c>
      <c r="F722" s="54">
        <f t="shared" si="188"/>
        <v>99.995847262307663</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2538.5100000000002</v>
      </c>
      <c r="E725" s="244">
        <v>2397.92</v>
      </c>
      <c r="F725" s="54">
        <f t="shared" ref="F725:F979" si="190">IF(D725&lt;&gt;0,IF(E725/D725&gt;=100,"&gt;&gt;100",E725/D725*100),"-")</f>
        <v>94.461711791562763</v>
      </c>
    </row>
    <row r="726" spans="1:6" ht="12.75" customHeight="1" x14ac:dyDescent="0.2">
      <c r="A726" s="55" t="s">
        <v>1429</v>
      </c>
      <c r="B726" s="87" t="s">
        <v>1430</v>
      </c>
      <c r="C726" s="52" t="s">
        <v>1429</v>
      </c>
      <c r="D726" s="244">
        <v>0</v>
      </c>
      <c r="E726" s="244"/>
      <c r="F726" s="54" t="str">
        <f t="shared" si="190"/>
        <v>-</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0</v>
      </c>
      <c r="E742" s="244"/>
      <c r="F742" s="54" t="str">
        <f t="shared" si="190"/>
        <v>-</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309.12</v>
      </c>
      <c r="E759" s="244">
        <v>233.28</v>
      </c>
      <c r="F759" s="54">
        <f t="shared" si="190"/>
        <v>75.465838509316768</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1931.08</v>
      </c>
      <c r="E816" s="244">
        <v>2512.5100000000002</v>
      </c>
      <c r="F816" s="54">
        <f t="shared" si="190"/>
        <v>130.10905814362951</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1493.13</v>
      </c>
      <c r="E819" s="244">
        <v>1493.1</v>
      </c>
      <c r="F819" s="54">
        <f t="shared" si="190"/>
        <v>99.997990797854158</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530.89</v>
      </c>
      <c r="E821" s="244">
        <v>1725.39</v>
      </c>
      <c r="F821" s="54">
        <f t="shared" si="190"/>
        <v>324.99952909265579</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0</v>
      </c>
      <c r="E823" s="244"/>
      <c r="F823" s="54" t="str">
        <f t="shared" si="190"/>
        <v>-</v>
      </c>
    </row>
    <row r="824" spans="1:6" ht="12.75" customHeight="1" x14ac:dyDescent="0.2">
      <c r="A824" s="55">
        <v>37221</v>
      </c>
      <c r="B824" s="87" t="s">
        <v>1625</v>
      </c>
      <c r="C824" s="52" t="s">
        <v>1626</v>
      </c>
      <c r="D824" s="244">
        <v>1006.67</v>
      </c>
      <c r="E824" s="244">
        <v>1456.87</v>
      </c>
      <c r="F824" s="54">
        <f t="shared" si="190"/>
        <v>144.72170621951582</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v>139.36000000000001</v>
      </c>
      <c r="F828" s="54" t="str">
        <f t="shared" si="190"/>
        <v>-</v>
      </c>
    </row>
    <row r="829" spans="1:6" ht="12.75" customHeight="1" x14ac:dyDescent="0.2">
      <c r="A829" s="55">
        <v>38117</v>
      </c>
      <c r="B829" s="87" t="s">
        <v>1634</v>
      </c>
      <c r="C829" s="52" t="s">
        <v>1635</v>
      </c>
      <c r="D829" s="244">
        <v>0</v>
      </c>
      <c r="E829" s="244">
        <v>132.72</v>
      </c>
      <c r="F829" s="54" t="str">
        <f t="shared" si="190"/>
        <v>-</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v>5975.79</v>
      </c>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1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4" workbookViewId="0">
      <selection activeCell="D57" sqref="D57"/>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145146.73000000001</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237284.81999999998</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141881.66999999998</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94260.51</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44594.21</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116.45</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233.28</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1432.61</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1244.6099999999999</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95403.15</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213169.36000000002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141528.06</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92031.5</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43822.92</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314.81</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913.89</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2793.46</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1651.48</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65665.509999999995</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5975.79</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5975.79</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169262.18999999997</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58387.829999999994</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19450.519999999997</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16561.989999999998</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5469.71</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v>2471.15</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v>8621.1299999999992</v>
      </c>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2680.48</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v>2680.48</v>
      </c>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208.05</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v>50.11</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v>44.72</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v>113.22</v>
      </c>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38937.31</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v>28345.38</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v>3027.77</v>
      </c>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v>7564.16</v>
      </c>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110874.36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38677.06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70205.38</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1991.92</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10"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30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5</v>
      </c>
      <c r="G3" s="126">
        <f>IF(RefStr!C12&lt;&gt;"",INT(VALUE(MID(RefStr!C12,1,4))),0)</f>
        <v>2023</v>
      </c>
      <c r="H3" s="130">
        <f>IF(RefStr!C12&lt;&gt;"",INT(VALUE(MID(RefStr!C12,6,2))),0)</f>
        <v>3</v>
      </c>
      <c r="I3" s="131">
        <f>RefStr!C10*1</f>
        <v>22</v>
      </c>
      <c r="J3" s="132" t="str">
        <f>RefStr!H7</f>
        <v>DA</v>
      </c>
      <c r="K3" s="130" t="str">
        <f>RefStr!H9</f>
        <v>NE</v>
      </c>
      <c r="L3" s="130" t="str">
        <f>RefStr!H10</f>
        <v>NE</v>
      </c>
      <c r="M3" s="130" t="str">
        <f>RefStr!H8</f>
        <v>NE</v>
      </c>
      <c r="N3" s="130" t="str">
        <f>RefStr!H11</f>
        <v>DA</v>
      </c>
      <c r="O3" s="133">
        <f>RefStr!C6</f>
        <v>36532</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5</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0</v>
      </c>
      <c r="M213" s="73">
        <f>IF(AND('PR-RAS'!E24&gt;0,'PR-RAS'!E658=0),1,0)</f>
        <v>1</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30" customHeight="1" x14ac:dyDescent="0.2">
      <c r="A225" s="135">
        <v>189</v>
      </c>
      <c r="B225" s="136" t="str">
        <f t="shared" si="19"/>
        <v>Provjera</v>
      </c>
      <c r="C225" s="120" t="s">
        <v>3228</v>
      </c>
      <c r="D225" s="125"/>
      <c r="E225" s="73">
        <f t="shared" si="20"/>
        <v>0</v>
      </c>
      <c r="F225" s="73">
        <f t="shared" si="21"/>
        <v>1</v>
      </c>
      <c r="G225" s="73"/>
      <c r="H225" s="73"/>
      <c r="I225" s="73"/>
      <c r="J225" s="73"/>
      <c r="K225" s="73"/>
      <c r="L225" s="73">
        <f>IF(AND('PR-RAS'!D265&gt;0,'PR-RAS'!D829=0),1,0)</f>
        <v>1</v>
      </c>
      <c r="M225" s="73">
        <f>IF(AND('PR-RAS'!E265&gt;0,'PR-RAS'!E829=0),1,0)</f>
        <v>0</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Natalija Brajković</cp:lastModifiedBy>
  <cp:lastPrinted>2023-04-11T06:18:59Z</cp:lastPrinted>
  <dcterms:created xsi:type="dcterms:W3CDTF">2022-04-01T05:14:30Z</dcterms:created>
  <dcterms:modified xsi:type="dcterms:W3CDTF">2023-04-11T06:21:31Z</dcterms:modified>
</cp:coreProperties>
</file>